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g12\上田地振企画振興\02企画振興係\00 財政\142_公営企業決算状況調査\経営比較分析表の作成のための調査\公営企業経営比較分析表\R1\分析後\上田市\"/>
    </mc:Choice>
  </mc:AlternateContent>
  <workbookProtection workbookAlgorithmName="SHA-512" workbookHashValue="bx5kXrbWyGvvwNIPi/hA5KntxHsHcohh7yOE2wvVHRhtC6IT5+6NJaSclidShhbuqg+kVNvav1hYiACnQ/AyxA==" workbookSaltValue="hRTFwdYmZtIsD8c9zKjh3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<sst xmlns="http://schemas.openxmlformats.org/spreadsheetml/2006/main" count="223" uniqueCount="111">
  <si>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</si>
  <si>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</si>
  <si>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</si>
  <si>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</si>
  <si>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</si>
  <si>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</si>
  <si>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</si>
  <si>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</si>
  <si>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</si>
  <si>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</si>
  <si>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</si>
  <si>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</si>
  <si>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</si>
  <si>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</si>
  <si>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</si>
  <si>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</si>
  <si>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</si>
  <si>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</si>
  <si>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</si>
  <si>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</si>
  <si>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</si>
  <si>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</si>
  <si>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</si>
  <si>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</si>
  <si>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</si>
  <si>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</si>
  <si>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</si>
  <si>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</si>
  <si>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</si>
  <si>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</si>
  <si>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</si>
  <si>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</si>
  <si>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</si>
  <si>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</si>
  <si>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</si>
  <si>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</si>
  <si>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</si>
  <si>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</si>
  <si>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</si>
  <si>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</si>
  <si>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</si>
  <si>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</si>
  <si>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</si>
  <si>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</si>
  <si>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</si>
  <si>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</si>
  <si>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</si>
  <si>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</si>
  <si>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</si>
  <si>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</si>
  <si>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</si>
  <si>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</si>
  <si>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</si>
  <si>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</si>
  <si>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</si>
  <si>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</si>
  <si>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</si>
  <si>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</si>
  <si>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</si>
  <si>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</si>
  <si>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</si>
  <si>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</si>
  <si>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</si>
  <si>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</si>
  <si>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</si>
  <si>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</si>
  <si>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</si>
  <si>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</si>
  <si>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</si>
  <si>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</si>
  <si>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</si>
  <si>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</si>
  <si>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</si>
  <si>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</si>
  <si>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</si>
  <si>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</si>
  <si>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</si>
  <si>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</si>
  <si>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</si>
  <si>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</si>
  <si>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</si>
  <si>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</si>
  <si>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</si>
  <si>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</si>
  <si>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</si>
  <si>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</si>
  <si>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</si>
  <si>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</si>
  <si>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</si>
  <si>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</si>
  <si>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</si>
  <si>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</si>
  <si>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</si>
  <si>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</si>
  <si>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</si>
  <si>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</si>
  <si>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</si>
  <si>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</si>
  <si>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</si>
  <si>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</si>
  <si>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</si>
  <si>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</si>
  <si>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</si>
  <si>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</si>
  <si>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</si>
  <si>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</si>
  <si>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</si>
  <si>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</si>
  <si>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経常収支比率は100％を超え、累積欠損金比率は0％ですが、経費回収率が100％を下回っています。使用料で経費を回収できておらず、一般会計の繰入金で補てんしている状況にあります。
 流動比率は100％を上回っているため、短期的な債務に対する支払能力はあると言えます。減少傾向にある要因としては、企業債の元金償還金による流動負債の増加だと考えられますが、企業債残高対事業規模比率が減少傾向にあることから、企業債の償還は順調に進んでいると考えられます。
 汚水処理原価は減価償却費と支払利息が減少傾向にありますが、供用開始から20年が経過し、機械や建物の耐用年数を迎えているため、施設の劣化度を見ながら、適切なタイミングでの更新を行っていきます。
 施設利用率は人口減少や節水機器の普及等社会情勢の変化により、計画と現状にかい離が発生し、20％台を推移しており、処理能力に余剰が生じています。
 水洗化率は、増加傾向にあるものの、水洗化人口が40人程度であるため、人口変動の影響を受けやすい地域です。</t>
    <phoneticPr fontId="4"/>
  </si>
  <si>
    <t xml:space="preserve"> 有形固定資産減価償却率は増加傾向にありますが、管渠については法定耐用年数を迎えていないため、管渠老朽化率は0％であり、管渠改善率も0％です。</t>
    <phoneticPr fontId="4"/>
  </si>
  <si>
    <t xml:space="preserve"> 現状は概ね健全経営を維持していますが、供用開始から20年を超え、施設の更新費用や修繕費用の増加が懸念されます。
 地理的な条件から、統合をすることが難しい処理場であるため、今後も単独で稼働していく事が想定されますが、前述のとおり、水洗化人口が40人程度で使用料収入も限られますので、内部留保を活用しながら適切な施設の維持管理に努めて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</si>
</sst>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E-4769-AE12-95204421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E-4769-AE12-95204421E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28.57</c:v>
                </c:pt>
                <c:pt idx="1">
                  <c:v>26.53</c:v>
                </c:pt>
                <c:pt idx="2">
                  <c:v>26.53</c:v>
                </c:pt>
                <c:pt idx="3">
                  <c:v>26.53</c:v>
                </c:pt>
                <c:pt idx="4">
                  <c:v>26.53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5-44BF-8930-8FA395283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37.950000000000003</c:v>
                </c:pt>
                <c:pt idx="1">
                  <c:v>34.92</c:v>
                </c:pt>
                <c:pt idx="2">
                  <c:v>36.44</c:v>
                </c:pt>
                <c:pt idx="3">
                  <c:v>34.29</c:v>
                </c:pt>
                <c:pt idx="4">
                  <c:v>35.340000000000003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5-44BF-8930-8FA395283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85.42</c:v>
                </c:pt>
                <c:pt idx="1">
                  <c:v>83.33</c:v>
                </c:pt>
                <c:pt idx="2">
                  <c:v>83.33</c:v>
                </c:pt>
                <c:pt idx="3">
                  <c:v>86.96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F-4A84-93B3-54D27044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88.64</c:v>
                </c:pt>
                <c:pt idx="2">
                  <c:v>89.93</c:v>
                </c:pt>
                <c:pt idx="3">
                  <c:v>89.88</c:v>
                </c:pt>
                <c:pt idx="4">
                  <c:v>91.52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F-4A84-93B3-54D27044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72.83</c:v>
                </c:pt>
                <c:pt idx="1">
                  <c:v>78.27</c:v>
                </c:pt>
                <c:pt idx="2">
                  <c:v>128.38999999999999</c:v>
                </c:pt>
                <c:pt idx="3">
                  <c:v>100</c:v>
                </c:pt>
                <c:pt idx="4">
                  <c:v>107.01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0-4255-82F7-07613FF0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105.88</c:v>
                </c:pt>
                <c:pt idx="1">
                  <c:v>94.85</c:v>
                </c:pt>
                <c:pt idx="2">
                  <c:v>96.1</c:v>
                </c:pt>
                <c:pt idx="3">
                  <c:v>97.69</c:v>
                </c:pt>
                <c:pt idx="4">
                  <c:v>91.26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0-4255-82F7-07613FF0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48.14</c:v>
                </c:pt>
                <c:pt idx="1">
                  <c:v>50.66</c:v>
                </c:pt>
                <c:pt idx="2">
                  <c:v>52.27</c:v>
                </c:pt>
                <c:pt idx="3">
                  <c:v>53.84</c:v>
                </c:pt>
                <c:pt idx="4">
                  <c:v>55.41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3-4BA7-A21A-55FA1ED7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27.64</c:v>
                </c:pt>
                <c:pt idx="1">
                  <c:v>33.58</c:v>
                </c:pt>
                <c:pt idx="2">
                  <c:v>32.36</c:v>
                </c:pt>
                <c:pt idx="3">
                  <c:v>31.73</c:v>
                </c:pt>
                <c:pt idx="4">
                  <c:v>30.28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3-4BA7-A21A-55FA1ED7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4-47C1-B915-CFE8FAFB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4-47C1-B915-CFE8FAFB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295.79000000000002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2-4D4C-9F80-D14C85CC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933.68</c:v>
                </c:pt>
                <c:pt idx="1">
                  <c:v>1033.78</c:v>
                </c:pt>
                <c:pt idx="2">
                  <c:v>929.29</c:v>
                </c:pt>
                <c:pt idx="3">
                  <c:v>1037.73</c:v>
                </c:pt>
                <c:pt idx="4">
                  <c:v>1597.09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2-4D4C-9F80-D14C85CC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2248.98</c:v>
                </c:pt>
                <c:pt idx="1">
                  <c:v>2099.0500000000002</c:v>
                </c:pt>
                <c:pt idx="2">
                  <c:v>2034</c:v>
                </c:pt>
                <c:pt idx="3">
                  <c:v>1912.72</c:v>
                </c:pt>
                <c:pt idx="4">
                  <c:v>1800.95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C-4C02-9736-9FDE785A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135.62</c:v>
                </c:pt>
                <c:pt idx="1">
                  <c:v>133.78</c:v>
                </c:pt>
                <c:pt idx="2">
                  <c:v>216.89</c:v>
                </c:pt>
                <c:pt idx="3">
                  <c:v>89.03</c:v>
                </c:pt>
                <c:pt idx="4">
                  <c:v>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C-4C02-9736-9FDE785A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1053.5</c:v>
                </c:pt>
                <c:pt idx="1">
                  <c:v>2592.5500000000002</c:v>
                </c:pt>
                <c:pt idx="2">
                  <c:v>929.56</c:v>
                </c:pt>
                <c:pt idx="3">
                  <c:v>859.29</c:v>
                </c:pt>
                <c:pt idx="4">
                  <c:v>692.26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F-46E0-BDCE-5B197CF8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2585.83</c:v>
                </c:pt>
                <c:pt idx="1">
                  <c:v>2464.06</c:v>
                </c:pt>
                <c:pt idx="2">
                  <c:v>1914.94</c:v>
                </c:pt>
                <c:pt idx="3">
                  <c:v>1759.36</c:v>
                </c:pt>
                <c:pt idx="4">
                  <c:v>1837.88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F-46E0-BDCE-5B197CF8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19.170000000000002</c:v>
                </c:pt>
                <c:pt idx="1">
                  <c:v>22.47</c:v>
                </c:pt>
                <c:pt idx="2">
                  <c:v>37.770000000000003</c:v>
                </c:pt>
                <c:pt idx="3">
                  <c:v>41.56</c:v>
                </c:pt>
                <c:pt idx="4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5-4DA5-A824-9407E42E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31.45</c:v>
                </c:pt>
                <c:pt idx="1">
                  <c:v>32.909999999999997</c:v>
                </c:pt>
                <c:pt idx="2">
                  <c:v>34.020000000000003</c:v>
                </c:pt>
                <c:pt idx="3">
                  <c:v>37.200000000000003</c:v>
                </c:pt>
                <c:pt idx="4">
                  <c:v>35.03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5-4DA5-A824-9407E42E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989.6</c:v>
                </c:pt>
                <c:pt idx="1">
                  <c:v>821.2</c:v>
                </c:pt>
                <c:pt idx="2">
                  <c:v>508.36</c:v>
                </c:pt>
                <c:pt idx="3">
                  <c:v>463.17</c:v>
                </c:pt>
                <c:pt idx="4">
                  <c:v>344.13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7-4506-8E41-0A01B6C47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588.54999999999995</c:v>
                </c:pt>
                <c:pt idx="1">
                  <c:v>561.54</c:v>
                </c:pt>
                <c:pt idx="2">
                  <c:v>553.77</c:v>
                </c:pt>
                <c:pt idx="3">
                  <c:v>508.64</c:v>
                </c:pt>
                <c:pt idx="4">
                  <c:v>525.22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7-4506-8E41-0A01B6C47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【1,484.74】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【1,937.22】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52" zoomScale="85" zoomScaleNormal="85" workbookViewId="0">
      <selection activeCell="BG12" sqref="BG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長野県　上田市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158111</v>
      </c>
      <c r="AM8" s="50"/>
      <c r="AN8" s="50"/>
      <c r="AO8" s="50"/>
      <c r="AP8" s="50"/>
      <c r="AQ8" s="50"/>
      <c r="AR8" s="50"/>
      <c r="AS8" s="50"/>
      <c r="AT8" s="45">
        <f>データ!T6</f>
        <v>552.04</v>
      </c>
      <c r="AU8" s="45"/>
      <c r="AV8" s="45"/>
      <c r="AW8" s="45"/>
      <c r="AX8" s="45"/>
      <c r="AY8" s="45"/>
      <c r="AZ8" s="45"/>
      <c r="BA8" s="45"/>
      <c r="BB8" s="45">
        <f>データ!U6</f>
        <v>286.41000000000003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78.11</v>
      </c>
      <c r="J10" s="45"/>
      <c r="K10" s="45"/>
      <c r="L10" s="45"/>
      <c r="M10" s="45"/>
      <c r="N10" s="45"/>
      <c r="O10" s="45"/>
      <c r="P10" s="45">
        <f>データ!P6</f>
        <v>0.03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3754</v>
      </c>
      <c r="AE10" s="50"/>
      <c r="AF10" s="50"/>
      <c r="AG10" s="50"/>
      <c r="AH10" s="50"/>
      <c r="AI10" s="50"/>
      <c r="AJ10" s="50"/>
      <c r="AK10" s="2"/>
      <c r="AL10" s="50">
        <f>データ!V6</f>
        <v>45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2250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【91.74】</v>
      </c>
      <c r="F85" s="26" t="str">
        <f>データ!AT6</f>
        <v>【1,484.74】</v>
      </c>
      <c r="G85" s="26" t="str">
        <f>データ!BE6</f>
        <v>【91.02】</v>
      </c>
      <c r="H85" s="26" t="str">
        <f>データ!BP6</f>
        <v>【1,937.22】</v>
      </c>
      <c r="I85" s="26" t="str">
        <f>データ!CA6</f>
        <v>【35.30】</v>
      </c>
      <c r="J85" s="26" t="str">
        <f>データ!CL6</f>
        <v>【521.14】</v>
      </c>
      <c r="K85" s="26" t="str">
        <f>データ!CW6</f>
        <v>【35.75】</v>
      </c>
      <c r="L85" s="26" t="str">
        <f>データ!DH6</f>
        <v>【90.51】</v>
      </c>
      <c r="M85" s="26" t="str">
        <f>データ!DS6</f>
        <v>【30.23】</v>
      </c>
      <c r="N85" s="26" t="str">
        <f>データ!ED6</f>
        <v>【0.00】</v>
      </c>
      <c r="O85" s="26" t="str">
        <f>データ!EO6</f>
        <v>【0.00】</v>
      </c>
    </row>
  </sheetData>
  <sheetProtection algorithmName="SHA-512" hashValue="zvCNrdhT8aFgMidzINRUAjK6USRUjG+U7HzOeLxIL0qV3FSkaptxJMc0NNcyc8TDu/FdB6O+iBcWu6kXUrUCdg==" saltValue="23bsSpLPD8axD8jVMCEXH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202037</v>
      </c>
      <c r="D6" s="33">
        <f t="shared" si="3"/>
        <v>46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長野県　上田市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>
        <f t="shared" si="3"/>
        <v>78.11</v>
      </c>
      <c r="P6" s="34">
        <f t="shared" si="3"/>
        <v>0.03</v>
      </c>
      <c r="Q6" s="34">
        <f t="shared" si="3"/>
        <v>100</v>
      </c>
      <c r="R6" s="34">
        <f t="shared" si="3"/>
        <v>3754</v>
      </c>
      <c r="S6" s="34">
        <f t="shared" si="3"/>
        <v>158111</v>
      </c>
      <c r="T6" s="34">
        <f t="shared" si="3"/>
        <v>552.04</v>
      </c>
      <c r="U6" s="34">
        <f t="shared" si="3"/>
        <v>286.41000000000003</v>
      </c>
      <c r="V6" s="34">
        <f t="shared" si="3"/>
        <v>45</v>
      </c>
      <c r="W6" s="34">
        <f t="shared" si="3"/>
        <v>0.02</v>
      </c>
      <c r="X6" s="34">
        <f t="shared" si="3"/>
        <v>2250</v>
      </c>
      <c r="Y6" s="35">
        <f>IF(Y7="",NA(),Y7)</f>
        <v>72.83</v>
      </c>
      <c r="Z6" s="35">
        <f t="shared" ref="Z6:AH6" si="4">IF(Z7="",NA(),Z7)</f>
        <v>78.27</v>
      </c>
      <c r="AA6" s="35">
        <f t="shared" si="4"/>
        <v>128.38999999999999</v>
      </c>
      <c r="AB6" s="35">
        <f t="shared" si="4"/>
        <v>100</v>
      </c>
      <c r="AC6" s="35">
        <f t="shared" si="4"/>
        <v>107.01</v>
      </c>
      <c r="AD6" s="35">
        <f t="shared" si="4"/>
        <v>105.88</v>
      </c>
      <c r="AE6" s="35">
        <f t="shared" si="4"/>
        <v>94.85</v>
      </c>
      <c r="AF6" s="35">
        <f t="shared" si="4"/>
        <v>96.1</v>
      </c>
      <c r="AG6" s="35">
        <f t="shared" si="4"/>
        <v>97.69</v>
      </c>
      <c r="AH6" s="35">
        <f t="shared" si="4"/>
        <v>91.26</v>
      </c>
      <c r="AI6" s="34" t="str">
        <f>IF(AI7="","",IF(AI7="-","【-】","【"&amp;SUBSTITUTE(TEXT(AI7,"#,##0.00"),"-","△")&amp;"】"))</f>
        <v>【91.74】</v>
      </c>
      <c r="AJ6" s="34">
        <f>IF(AJ7="",NA(),AJ7)</f>
        <v>0</v>
      </c>
      <c r="AK6" s="35">
        <f t="shared" ref="AK6:AS6" si="5">IF(AK7="",NA(),AK7)</f>
        <v>295.79000000000002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933.68</v>
      </c>
      <c r="AP6" s="35">
        <f t="shared" si="5"/>
        <v>1033.78</v>
      </c>
      <c r="AQ6" s="35">
        <f t="shared" si="5"/>
        <v>929.29</v>
      </c>
      <c r="AR6" s="35">
        <f t="shared" si="5"/>
        <v>1037.73</v>
      </c>
      <c r="AS6" s="35">
        <f t="shared" si="5"/>
        <v>1597.09</v>
      </c>
      <c r="AT6" s="34" t="str">
        <f>IF(AT7="","",IF(AT7="-","【-】","【"&amp;SUBSTITUTE(TEXT(AT7,"#,##0.00"),"-","△")&amp;"】"))</f>
        <v>【1,484.74】</v>
      </c>
      <c r="AU6" s="35">
        <f>IF(AU7="",NA(),AU7)</f>
        <v>2248.98</v>
      </c>
      <c r="AV6" s="35">
        <f t="shared" ref="AV6:BD6" si="6">IF(AV7="",NA(),AV7)</f>
        <v>2099.0500000000002</v>
      </c>
      <c r="AW6" s="35">
        <f t="shared" si="6"/>
        <v>2034</v>
      </c>
      <c r="AX6" s="35">
        <f t="shared" si="6"/>
        <v>1912.72</v>
      </c>
      <c r="AY6" s="35">
        <f t="shared" si="6"/>
        <v>1800.95</v>
      </c>
      <c r="AZ6" s="35">
        <f t="shared" si="6"/>
        <v>135.62</v>
      </c>
      <c r="BA6" s="35">
        <f t="shared" si="6"/>
        <v>133.78</v>
      </c>
      <c r="BB6" s="35">
        <f t="shared" si="6"/>
        <v>216.89</v>
      </c>
      <c r="BC6" s="35">
        <f t="shared" si="6"/>
        <v>89.03</v>
      </c>
      <c r="BD6" s="35">
        <f t="shared" si="6"/>
        <v>88.56</v>
      </c>
      <c r="BE6" s="34" t="str">
        <f>IF(BE7="","",IF(BE7="-","【-】","【"&amp;SUBSTITUTE(TEXT(BE7,"#,##0.00"),"-","△")&amp;"】"))</f>
        <v>【91.02】</v>
      </c>
      <c r="BF6" s="35">
        <f>IF(BF7="",NA(),BF7)</f>
        <v>1053.5</v>
      </c>
      <c r="BG6" s="35">
        <f t="shared" ref="BG6:BO6" si="7">IF(BG7="",NA(),BG7)</f>
        <v>2592.5500000000002</v>
      </c>
      <c r="BH6" s="35">
        <f t="shared" si="7"/>
        <v>929.56</v>
      </c>
      <c r="BI6" s="35">
        <f t="shared" si="7"/>
        <v>859.29</v>
      </c>
      <c r="BJ6" s="35">
        <f t="shared" si="7"/>
        <v>692.26</v>
      </c>
      <c r="BK6" s="35">
        <f t="shared" si="7"/>
        <v>2585.83</v>
      </c>
      <c r="BL6" s="35">
        <f t="shared" si="7"/>
        <v>2464.06</v>
      </c>
      <c r="BM6" s="35">
        <f t="shared" si="7"/>
        <v>1914.94</v>
      </c>
      <c r="BN6" s="35">
        <f t="shared" si="7"/>
        <v>1759.36</v>
      </c>
      <c r="BO6" s="35">
        <f t="shared" si="7"/>
        <v>1837.88</v>
      </c>
      <c r="BP6" s="34" t="str">
        <f>IF(BP7="","",IF(BP7="-","【-】","【"&amp;SUBSTITUTE(TEXT(BP7,"#,##0.00"),"-","△")&amp;"】"))</f>
        <v>【1,937.22】</v>
      </c>
      <c r="BQ6" s="35">
        <f>IF(BQ7="",NA(),BQ7)</f>
        <v>19.170000000000002</v>
      </c>
      <c r="BR6" s="35">
        <f t="shared" ref="BR6:BZ6" si="8">IF(BR7="",NA(),BR7)</f>
        <v>22.47</v>
      </c>
      <c r="BS6" s="35">
        <f t="shared" si="8"/>
        <v>37.770000000000003</v>
      </c>
      <c r="BT6" s="35">
        <f t="shared" si="8"/>
        <v>41.56</v>
      </c>
      <c r="BU6" s="35">
        <f t="shared" si="8"/>
        <v>56.2</v>
      </c>
      <c r="BV6" s="35">
        <f t="shared" si="8"/>
        <v>31.45</v>
      </c>
      <c r="BW6" s="35">
        <f t="shared" si="8"/>
        <v>32.909999999999997</v>
      </c>
      <c r="BX6" s="35">
        <f t="shared" si="8"/>
        <v>34.020000000000003</v>
      </c>
      <c r="BY6" s="35">
        <f t="shared" si="8"/>
        <v>37.200000000000003</v>
      </c>
      <c r="BZ6" s="35">
        <f t="shared" si="8"/>
        <v>35.03</v>
      </c>
      <c r="CA6" s="34" t="str">
        <f>IF(CA7="","",IF(CA7="-","【-】","【"&amp;SUBSTITUTE(TEXT(CA7,"#,##0.00"),"-","△")&amp;"】"))</f>
        <v>【35.30】</v>
      </c>
      <c r="CB6" s="35">
        <f>IF(CB7="",NA(),CB7)</f>
        <v>989.6</v>
      </c>
      <c r="CC6" s="35">
        <f t="shared" ref="CC6:CK6" si="9">IF(CC7="",NA(),CC7)</f>
        <v>821.2</v>
      </c>
      <c r="CD6" s="35">
        <f t="shared" si="9"/>
        <v>508.36</v>
      </c>
      <c r="CE6" s="35">
        <f t="shared" si="9"/>
        <v>463.17</v>
      </c>
      <c r="CF6" s="35">
        <f t="shared" si="9"/>
        <v>344.13</v>
      </c>
      <c r="CG6" s="35">
        <f t="shared" si="9"/>
        <v>588.54999999999995</v>
      </c>
      <c r="CH6" s="35">
        <f t="shared" si="9"/>
        <v>561.54</v>
      </c>
      <c r="CI6" s="35">
        <f t="shared" si="9"/>
        <v>553.77</v>
      </c>
      <c r="CJ6" s="35">
        <f t="shared" si="9"/>
        <v>508.64</v>
      </c>
      <c r="CK6" s="35">
        <f t="shared" si="9"/>
        <v>525.22</v>
      </c>
      <c r="CL6" s="34" t="str">
        <f>IF(CL7="","",IF(CL7="-","【-】","【"&amp;SUBSTITUTE(TEXT(CL7,"#,##0.00"),"-","△")&amp;"】"))</f>
        <v>【521.14】</v>
      </c>
      <c r="CM6" s="35">
        <f>IF(CM7="",NA(),CM7)</f>
        <v>28.57</v>
      </c>
      <c r="CN6" s="35">
        <f t="shared" ref="CN6:CV6" si="10">IF(CN7="",NA(),CN7)</f>
        <v>26.53</v>
      </c>
      <c r="CO6" s="35">
        <f t="shared" si="10"/>
        <v>26.53</v>
      </c>
      <c r="CP6" s="35">
        <f t="shared" si="10"/>
        <v>26.53</v>
      </c>
      <c r="CQ6" s="35">
        <f t="shared" si="10"/>
        <v>26.53</v>
      </c>
      <c r="CR6" s="35">
        <f t="shared" si="10"/>
        <v>37.950000000000003</v>
      </c>
      <c r="CS6" s="35">
        <f t="shared" si="10"/>
        <v>34.92</v>
      </c>
      <c r="CT6" s="35">
        <f t="shared" si="10"/>
        <v>36.44</v>
      </c>
      <c r="CU6" s="35">
        <f t="shared" si="10"/>
        <v>34.29</v>
      </c>
      <c r="CV6" s="35">
        <f t="shared" si="10"/>
        <v>35.340000000000003</v>
      </c>
      <c r="CW6" s="34" t="str">
        <f>IF(CW7="","",IF(CW7="-","【-】","【"&amp;SUBSTITUTE(TEXT(CW7,"#,##0.00"),"-","△")&amp;"】"))</f>
        <v>【35.75】</v>
      </c>
      <c r="CX6" s="35">
        <f>IF(CX7="",NA(),CX7)</f>
        <v>85.42</v>
      </c>
      <c r="CY6" s="35">
        <f t="shared" ref="CY6:DG6" si="11">IF(CY7="",NA(),CY7)</f>
        <v>83.33</v>
      </c>
      <c r="CZ6" s="35">
        <f t="shared" si="11"/>
        <v>83.33</v>
      </c>
      <c r="DA6" s="35">
        <f t="shared" si="11"/>
        <v>86.96</v>
      </c>
      <c r="DB6" s="35">
        <f t="shared" si="11"/>
        <v>88.89</v>
      </c>
      <c r="DC6" s="35">
        <f t="shared" si="11"/>
        <v>88.2</v>
      </c>
      <c r="DD6" s="35">
        <f t="shared" si="11"/>
        <v>88.64</v>
      </c>
      <c r="DE6" s="35">
        <f t="shared" si="11"/>
        <v>89.93</v>
      </c>
      <c r="DF6" s="35">
        <f t="shared" si="11"/>
        <v>89.88</v>
      </c>
      <c r="DG6" s="35">
        <f t="shared" si="11"/>
        <v>91.52</v>
      </c>
      <c r="DH6" s="34" t="str">
        <f>IF(DH7="","",IF(DH7="-","【-】","【"&amp;SUBSTITUTE(TEXT(DH7,"#,##0.00"),"-","△")&amp;"】"))</f>
        <v>【90.51】</v>
      </c>
      <c r="DI6" s="35">
        <f>IF(DI7="",NA(),DI7)</f>
        <v>48.14</v>
      </c>
      <c r="DJ6" s="35">
        <f t="shared" ref="DJ6:DR6" si="12">IF(DJ7="",NA(),DJ7)</f>
        <v>50.66</v>
      </c>
      <c r="DK6" s="35">
        <f t="shared" si="12"/>
        <v>52.27</v>
      </c>
      <c r="DL6" s="35">
        <f t="shared" si="12"/>
        <v>53.84</v>
      </c>
      <c r="DM6" s="35">
        <f t="shared" si="12"/>
        <v>55.41</v>
      </c>
      <c r="DN6" s="35">
        <f t="shared" si="12"/>
        <v>27.64</v>
      </c>
      <c r="DO6" s="35">
        <f t="shared" si="12"/>
        <v>33.58</v>
      </c>
      <c r="DP6" s="35">
        <f t="shared" si="12"/>
        <v>32.36</v>
      </c>
      <c r="DQ6" s="35">
        <f t="shared" si="12"/>
        <v>31.73</v>
      </c>
      <c r="DR6" s="35">
        <f t="shared" si="12"/>
        <v>30.28</v>
      </c>
      <c r="DS6" s="34" t="str">
        <f>IF(DS7="","",IF(DS7="-","【-】","【"&amp;SUBSTITUTE(TEXT(DS7,"#,##0.00"),"-","△")&amp;"】"))</f>
        <v>【30.23】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2018</v>
      </c>
      <c r="C7" s="37">
        <v>202037</v>
      </c>
      <c r="D7" s="37">
        <v>46</v>
      </c>
      <c r="E7" s="37">
        <v>17</v>
      </c>
      <c r="F7" s="37">
        <v>9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78.11</v>
      </c>
      <c r="P7" s="38">
        <v>0.03</v>
      </c>
      <c r="Q7" s="38">
        <v>100</v>
      </c>
      <c r="R7" s="38">
        <v>3754</v>
      </c>
      <c r="S7" s="38">
        <v>158111</v>
      </c>
      <c r="T7" s="38">
        <v>552.04</v>
      </c>
      <c r="U7" s="38">
        <v>286.41000000000003</v>
      </c>
      <c r="V7" s="38">
        <v>45</v>
      </c>
      <c r="W7" s="38">
        <v>0.02</v>
      </c>
      <c r="X7" s="38">
        <v>2250</v>
      </c>
      <c r="Y7" s="38">
        <v>72.83</v>
      </c>
      <c r="Z7" s="38">
        <v>78.27</v>
      </c>
      <c r="AA7" s="38">
        <v>128.38999999999999</v>
      </c>
      <c r="AB7" s="38">
        <v>100</v>
      </c>
      <c r="AC7" s="38">
        <v>107.01</v>
      </c>
      <c r="AD7" s="38">
        <v>105.88</v>
      </c>
      <c r="AE7" s="38">
        <v>94.85</v>
      </c>
      <c r="AF7" s="38">
        <v>96.1</v>
      </c>
      <c r="AG7" s="38">
        <v>97.69</v>
      </c>
      <c r="AH7" s="38">
        <v>91.26</v>
      </c>
      <c r="AI7" s="38">
        <v>91.74</v>
      </c>
      <c r="AJ7" s="38">
        <v>0</v>
      </c>
      <c r="AK7" s="38">
        <v>295.79000000000002</v>
      </c>
      <c r="AL7" s="38">
        <v>0</v>
      </c>
      <c r="AM7" s="38">
        <v>0</v>
      </c>
      <c r="AN7" s="38">
        <v>0</v>
      </c>
      <c r="AO7" s="38">
        <v>933.68</v>
      </c>
      <c r="AP7" s="38">
        <v>1033.78</v>
      </c>
      <c r="AQ7" s="38">
        <v>929.29</v>
      </c>
      <c r="AR7" s="38">
        <v>1037.73</v>
      </c>
      <c r="AS7" s="38">
        <v>1597.09</v>
      </c>
      <c r="AT7" s="38">
        <v>1484.74</v>
      </c>
      <c r="AU7" s="38">
        <v>2248.98</v>
      </c>
      <c r="AV7" s="38">
        <v>2099.0500000000002</v>
      </c>
      <c r="AW7" s="38">
        <v>2034</v>
      </c>
      <c r="AX7" s="38">
        <v>1912.72</v>
      </c>
      <c r="AY7" s="38">
        <v>1800.95</v>
      </c>
      <c r="AZ7" s="38">
        <v>135.62</v>
      </c>
      <c r="BA7" s="38">
        <v>133.78</v>
      </c>
      <c r="BB7" s="38">
        <v>216.89</v>
      </c>
      <c r="BC7" s="38">
        <v>89.03</v>
      </c>
      <c r="BD7" s="38">
        <v>88.56</v>
      </c>
      <c r="BE7" s="38">
        <v>91.02</v>
      </c>
      <c r="BF7" s="38">
        <v>1053.5</v>
      </c>
      <c r="BG7" s="38">
        <v>2592.5500000000002</v>
      </c>
      <c r="BH7" s="38">
        <v>929.56</v>
      </c>
      <c r="BI7" s="38">
        <v>859.29</v>
      </c>
      <c r="BJ7" s="38">
        <v>692.26</v>
      </c>
      <c r="BK7" s="38">
        <v>2585.83</v>
      </c>
      <c r="BL7" s="38">
        <v>2464.06</v>
      </c>
      <c r="BM7" s="38">
        <v>1914.94</v>
      </c>
      <c r="BN7" s="38">
        <v>1759.36</v>
      </c>
      <c r="BO7" s="38">
        <v>1837.88</v>
      </c>
      <c r="BP7" s="38">
        <v>1937.22</v>
      </c>
      <c r="BQ7" s="38">
        <v>19.170000000000002</v>
      </c>
      <c r="BR7" s="38">
        <v>22.47</v>
      </c>
      <c r="BS7" s="38">
        <v>37.770000000000003</v>
      </c>
      <c r="BT7" s="38">
        <v>41.56</v>
      </c>
      <c r="BU7" s="38">
        <v>56.2</v>
      </c>
      <c r="BV7" s="38">
        <v>31.45</v>
      </c>
      <c r="BW7" s="38">
        <v>32.909999999999997</v>
      </c>
      <c r="BX7" s="38">
        <v>34.020000000000003</v>
      </c>
      <c r="BY7" s="38">
        <v>37.200000000000003</v>
      </c>
      <c r="BZ7" s="38">
        <v>35.03</v>
      </c>
      <c r="CA7" s="38">
        <v>35.299999999999997</v>
      </c>
      <c r="CB7" s="38">
        <v>989.6</v>
      </c>
      <c r="CC7" s="38">
        <v>821.2</v>
      </c>
      <c r="CD7" s="38">
        <v>508.36</v>
      </c>
      <c r="CE7" s="38">
        <v>463.17</v>
      </c>
      <c r="CF7" s="38">
        <v>344.13</v>
      </c>
      <c r="CG7" s="38">
        <v>588.54999999999995</v>
      </c>
      <c r="CH7" s="38">
        <v>561.54</v>
      </c>
      <c r="CI7" s="38">
        <v>553.77</v>
      </c>
      <c r="CJ7" s="38">
        <v>508.64</v>
      </c>
      <c r="CK7" s="38">
        <v>525.22</v>
      </c>
      <c r="CL7" s="38">
        <v>521.14</v>
      </c>
      <c r="CM7" s="38">
        <v>28.57</v>
      </c>
      <c r="CN7" s="38">
        <v>26.53</v>
      </c>
      <c r="CO7" s="38">
        <v>26.53</v>
      </c>
      <c r="CP7" s="38">
        <v>26.53</v>
      </c>
      <c r="CQ7" s="38">
        <v>26.53</v>
      </c>
      <c r="CR7" s="38">
        <v>37.950000000000003</v>
      </c>
      <c r="CS7" s="38">
        <v>34.92</v>
      </c>
      <c r="CT7" s="38">
        <v>36.44</v>
      </c>
      <c r="CU7" s="38">
        <v>34.29</v>
      </c>
      <c r="CV7" s="38">
        <v>35.340000000000003</v>
      </c>
      <c r="CW7" s="38">
        <v>35.75</v>
      </c>
      <c r="CX7" s="38">
        <v>85.42</v>
      </c>
      <c r="CY7" s="38">
        <v>83.33</v>
      </c>
      <c r="CZ7" s="38">
        <v>83.33</v>
      </c>
      <c r="DA7" s="38">
        <v>86.96</v>
      </c>
      <c r="DB7" s="38">
        <v>88.89</v>
      </c>
      <c r="DC7" s="38">
        <v>88.2</v>
      </c>
      <c r="DD7" s="38">
        <v>88.64</v>
      </c>
      <c r="DE7" s="38">
        <v>89.93</v>
      </c>
      <c r="DF7" s="38">
        <v>89.88</v>
      </c>
      <c r="DG7" s="38">
        <v>91.52</v>
      </c>
      <c r="DH7" s="38">
        <v>90.51</v>
      </c>
      <c r="DI7" s="38">
        <v>48.14</v>
      </c>
      <c r="DJ7" s="38">
        <v>50.66</v>
      </c>
      <c r="DK7" s="38">
        <v>52.27</v>
      </c>
      <c r="DL7" s="38">
        <v>53.84</v>
      </c>
      <c r="DM7" s="38">
        <v>55.41</v>
      </c>
      <c r="DN7" s="38">
        <v>27.64</v>
      </c>
      <c r="DO7" s="38">
        <v>33.58</v>
      </c>
      <c r="DP7" s="38">
        <v>32.36</v>
      </c>
      <c r="DQ7" s="38">
        <v>31.73</v>
      </c>
      <c r="DR7" s="38">
        <v>30.28</v>
      </c>
      <c r="DS7" s="38">
        <v>30.23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</v>
      </c>
      <c r="EL7" s="38">
        <v>0.01</v>
      </c>
      <c r="EM7" s="38">
        <v>0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2019-12-05T04:56:51Z</dcterms:created>
  <dcterms:modified xsi:type="dcterms:W3CDTF">2020-02-04T01:50:54Z</dcterms:modified>
  <cp:category/>
</cp:coreProperties>
</file>