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経理係\財政課照会等\R2\20210115　経営比較分析表（0122締切-）\回答\"/>
    </mc:Choice>
  </mc:AlternateContent>
  <xr:revisionPtr revIDLastSave="0" documentId="13_ncr:1_{B3FA2BE2-F39C-40FC-8F9A-4419BC3544BE}" xr6:coauthVersionLast="36" xr6:coauthVersionMax="36" xr10:uidLastSave="{00000000-0000-0000-0000-000000000000}"/>
  <workbookProtection workbookAlgorithmName="SHA-512" workbookHashValue="O0+eOyB9/bYg9eLiAERZHoLkqQVhwFgwNEtCjhufv7dYluazvr/DAYzV+sdL11AaSosRfMzmFnIh2a4mjQEmQQ==" workbookSaltValue="4LwyLpYphQaau9OtxdbwC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<sst xmlns="http://schemas.openxmlformats.org/spreadsheetml/2006/main" count="231" uniqueCount="116">
  <si>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</si>
  <si>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</si>
  <si>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</si>
  <si>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</si>
  <si>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</si>
  <si>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</si>
  <si>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</si>
  <si>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</si>
  <si>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</si>
  <si>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</si>
  <si>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</si>
  <si>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</si>
  <si>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</si>
  <si>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</si>
  <si>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</si>
  <si>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</si>
  <si>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</si>
  <si>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</si>
  <si>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</si>
  <si>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</si>
  <si>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</si>
  <si>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</si>
  <si>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</si>
  <si>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</si>
  <si>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</si>
  <si>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</si>
  <si>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</si>
  <si>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</si>
  <si>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</si>
  <si>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</si>
  <si>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</si>
  <si>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</si>
  <si>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</si>
  <si>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</si>
  <si>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</si>
  <si>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</si>
  <si>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</si>
  <si>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</si>
  <si>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</si>
  <si>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</si>
  <si>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</si>
  <si>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</si>
  <si>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</si>
  <si>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</si>
  <si>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</si>
  <si>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</si>
  <si>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</si>
  <si>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</si>
  <si>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</si>
  <si>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</si>
  <si>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</si>
  <si>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</si>
  <si>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</si>
  <si>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</si>
  <si>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</si>
  <si>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</si>
  <si>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</si>
  <si>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</si>
  <si>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</si>
  <si>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</si>
  <si>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</si>
  <si>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</si>
  <si>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</si>
  <si>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</si>
  <si>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</si>
  <si>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</si>
  <si>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</si>
  <si>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</si>
  <si>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</si>
  <si>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</si>
  <si>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</si>
  <si>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</si>
  <si>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</si>
  <si>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</si>
  <si>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</si>
  <si>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</si>
  <si>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</si>
  <si>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</si>
  <si>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</si>
  <si>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</si>
  <si>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</si>
  <si>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</si>
  <si>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</si>
  <si>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</si>
  <si>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</si>
  <si>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</si>
  <si>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</si>
  <si>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</si>
  <si>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</si>
  <si>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</si>
  <si>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</si>
  <si>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</si>
  <si>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</si>
  <si>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</si>
  <si>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</si>
  <si>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</si>
  <si>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上田市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</si>
  <si>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</si>
  <si>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</si>
  <si>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</si>
  <si>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</si>
  <si>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</si>
  <si>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</si>
  <si>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</si>
  <si>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</si>
  <si>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</si>
  <si>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</si>
  <si>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</si>
  <si>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</si>
  <si>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</si>
  <si>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</si>
  <si>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</si>
  <si>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</si>
  <si>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状は総じて健全経営を維持していますが、今後、人口減少による使用料収入の減少、老朽化の進んだ施設の更新費用、修繕費用の増加が見込まれます。限りある財源の下、老朽化の進んだ施設はストックマネジメント計画に基づき計画的な点検・更新を行い、事業費の平準化・削減を図っていきます。
　処理能力に余剰が生じている施設は農業集落排水事業と一体とした施設の統廃合を行い、施設運営の効率化を図り、一層の費用圧縮を図っていきます。
</t>
    <phoneticPr fontId="4"/>
  </si>
  <si>
    <t xml:space="preserve">　有形固定資産減価償却率は増加傾向にありますが、管渠については法定耐用年数を迎えていないため、管渠老朽化率は0％であり、管渠改善率も低めの数値になっています。公共下水道の供用開始から令和4年で50年を迎えるため、今後発生する老朽化管渠の更新費用が増加することが見込まれます。
</t>
    <rPh sb="69" eb="71">
      <t>スウチ</t>
    </rPh>
    <phoneticPr fontId="4"/>
  </si>
  <si>
    <r>
      <t>　経常収支比率が100％を超え、累積欠損金比率が0％であり、経費回収率が100％を超えていることから、経営の健全性は保たれていると考えられます。
　流動比率は100％を下回っているものの、その要因は建設改良等の財源に充てるための企業債であり、企業債残高対事業規模比率が年々減少していることから償還が順調に進んでいると考えられます。今後はストックマネジメント事業の実施により事業費が増加していくことが懸念されるため、</t>
    </r>
    <r>
      <rPr>
        <sz val="11"/>
        <rFont val="ＭＳ ゴシック"/>
        <family val="3"/>
        <charset val="128"/>
      </rPr>
      <t xml:space="preserve">財源確保を行う等の取り組みにより流動資産の減少を抑制していく必要があると考えます。 </t>
    </r>
    <r>
      <rPr>
        <sz val="11"/>
        <color theme="1"/>
        <rFont val="ＭＳ ゴシック"/>
        <family val="3"/>
        <charset val="128"/>
      </rPr>
      <t xml:space="preserve">
　汚水処理原価については、減価償却費や支払利息といった資本費の減少に合わせて減少傾向にありましたが、</t>
    </r>
    <r>
      <rPr>
        <sz val="11"/>
        <rFont val="ＭＳ ゴシック"/>
        <family val="3"/>
        <charset val="128"/>
      </rPr>
      <t>令和元年度に増加したのは、災害復旧による維持管理費の増加が要因と考えられます。</t>
    </r>
    <r>
      <rPr>
        <sz val="11"/>
        <color theme="1"/>
        <rFont val="ＭＳ ゴシック"/>
        <family val="3"/>
        <charset val="128"/>
      </rPr>
      <t xml:space="preserve">今後は施設の老朽化により維持管理費が増加することが見込まれますが、ストックマネジメント事業の推進により、維持管理費の平準化を図っていきたいと考えております。
　施設利用率は人口減少や節水機器の普及等社会情勢の変化により、計画と現状に乖離が発生し、50％台を推移しています。
　水洗化率は、堅調に続伸しており、普及促進の取組が効果を上げていると考えられます。
</t>
    </r>
    <rPh sb="13" eb="14">
      <t>コ</t>
    </rPh>
    <rPh sb="165" eb="167">
      <t>コンゴ</t>
    </rPh>
    <rPh sb="178" eb="180">
      <t>ジギョウ</t>
    </rPh>
    <rPh sb="181" eb="183">
      <t>ジッシ</t>
    </rPh>
    <rPh sb="186" eb="189">
      <t>ジギョウヒ</t>
    </rPh>
    <rPh sb="190" eb="192">
      <t>ゾウカ</t>
    </rPh>
    <rPh sb="199" eb="201">
      <t>ケネン</t>
    </rPh>
    <rPh sb="207" eb="209">
      <t>ザイゲン</t>
    </rPh>
    <rPh sb="209" eb="211">
      <t>カクホ</t>
    </rPh>
    <rPh sb="212" eb="213">
      <t>オコナ</t>
    </rPh>
    <rPh sb="214" eb="215">
      <t>トウ</t>
    </rPh>
    <rPh sb="216" eb="217">
      <t>ト</t>
    </rPh>
    <rPh sb="218" eb="219">
      <t>ク</t>
    </rPh>
    <rPh sb="223" eb="225">
      <t>リュウドウ</t>
    </rPh>
    <rPh sb="225" eb="227">
      <t>シサン</t>
    </rPh>
    <rPh sb="228" eb="230">
      <t>ゲンショウ</t>
    </rPh>
    <rPh sb="231" eb="233">
      <t>ヨクセイ</t>
    </rPh>
    <rPh sb="237" eb="239">
      <t>ヒツヨウ</t>
    </rPh>
    <rPh sb="243" eb="244">
      <t>カンガ</t>
    </rPh>
    <rPh sb="277" eb="279">
      <t>シホン</t>
    </rPh>
    <rPh sb="279" eb="280">
      <t>ヒ</t>
    </rPh>
    <rPh sb="281" eb="283">
      <t>ゲンショウ</t>
    </rPh>
    <rPh sb="284" eb="285">
      <t>ア</t>
    </rPh>
    <rPh sb="300" eb="302">
      <t>レイワ</t>
    </rPh>
    <rPh sb="302" eb="304">
      <t>ガンネン</t>
    </rPh>
    <rPh sb="304" eb="305">
      <t>ド</t>
    </rPh>
    <rPh sb="306" eb="308">
      <t>ゾウカ</t>
    </rPh>
    <rPh sb="313" eb="315">
      <t>サイガイ</t>
    </rPh>
    <rPh sb="315" eb="317">
      <t>フッキュウ</t>
    </rPh>
    <rPh sb="320" eb="322">
      <t>イジ</t>
    </rPh>
    <rPh sb="322" eb="324">
      <t>カンリ</t>
    </rPh>
    <rPh sb="324" eb="325">
      <t>ヒ</t>
    </rPh>
    <rPh sb="326" eb="328">
      <t>ゾウカ</t>
    </rPh>
    <rPh sb="329" eb="331">
      <t>ヨウイン</t>
    </rPh>
    <rPh sb="332" eb="333">
      <t>カンガ</t>
    </rPh>
    <rPh sb="339" eb="341">
      <t>コンゴ</t>
    </rPh>
    <rPh sb="351" eb="353">
      <t>イジ</t>
    </rPh>
    <rPh sb="353" eb="355">
      <t>カンリ</t>
    </rPh>
    <rPh sb="355" eb="356">
      <t>ヒ</t>
    </rPh>
    <rPh sb="357" eb="359">
      <t>ゾウカ</t>
    </rPh>
    <rPh sb="364" eb="366">
      <t>ミコ</t>
    </rPh>
    <rPh sb="382" eb="384">
      <t>ジギョウ</t>
    </rPh>
    <rPh sb="385" eb="387">
      <t>スイシン</t>
    </rPh>
    <rPh sb="391" eb="393">
      <t>イジ</t>
    </rPh>
    <rPh sb="393" eb="395">
      <t>カンリ</t>
    </rPh>
    <rPh sb="395" eb="396">
      <t>ヒ</t>
    </rPh>
    <rPh sb="397" eb="400">
      <t>ヘイジュンカ</t>
    </rPh>
    <rPh sb="401" eb="402">
      <t>ハカ</t>
    </rPh>
    <rPh sb="409" eb="410">
      <t>カンガ</t>
    </rPh>
    <rPh sb="455" eb="457">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</si>
</sst>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c:v>
                </c:pt>
                <c:pt idx="1">
                  <c:v>0.12</c:v>
                </c:pt>
                <c:pt idx="2">
                  <c:v>0.09</c:v>
                </c:pt>
                <c:pt idx="3">
                  <c:v>0.05</c:v>
                </c:pt>
                <c:pt idx="4">
                  <c:v>0.05</c:v>
                </c:pt>
              </c:numCache>
            </c:numRef>
          </c:val>
          <c:extLst>
            <c:ext xmlns:c16="http://schemas.microsoft.com/office/drawing/2014/chart" uri="{C3380CC4-5D6E-409C-BE32-E72D297353CC}">
              <c16:uniqueId val="{00000000-0BBA-474B-A21E-68F34D0C8B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0BBA-474B-A21E-68F34D0C8B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54.57</c:v>
                </c:pt>
                <c:pt idx="1">
                  <c:v>55.35</c:v>
                </c:pt>
                <c:pt idx="2">
                  <c:v>56.23</c:v>
                </c:pt>
                <c:pt idx="3">
                  <c:v>56.55</c:v>
                </c:pt>
                <c:pt idx="4">
                  <c:v>57.27</c:v>
                </c:pt>
              </c:numCache>
            </c:numRef>
          </c:val>
          <c:extLst>
            <c:ext xmlns:c16="http://schemas.microsoft.com/office/drawing/2014/chart" uri="{C3380CC4-5D6E-409C-BE32-E72D297353CC}">
              <c16:uniqueId val="{00000000-7667-40A7-8BF2-8775C4CC45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667-40A7-8BF2-8775C4CC45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92.19</c:v>
                </c:pt>
                <c:pt idx="1">
                  <c:v>92.6</c:v>
                </c:pt>
                <c:pt idx="2">
                  <c:v>93.17</c:v>
                </c:pt>
                <c:pt idx="3">
                  <c:v>93.92</c:v>
                </c:pt>
                <c:pt idx="4">
                  <c:v>94.97</c:v>
                </c:pt>
              </c:numCache>
            </c:numRef>
          </c:val>
          <c:extLst>
            <c:ext xmlns:c16="http://schemas.microsoft.com/office/drawing/2014/chart" uri="{C3380CC4-5D6E-409C-BE32-E72D297353CC}">
              <c16:uniqueId val="{00000000-D3DF-4D10-91D4-C7F835393A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D3DF-4D10-91D4-C7F835393A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113.06</c:v>
                </c:pt>
                <c:pt idx="1">
                  <c:v>113.33</c:v>
                </c:pt>
                <c:pt idx="2">
                  <c:v>115.47</c:v>
                </c:pt>
                <c:pt idx="3">
                  <c:v>120.05</c:v>
                </c:pt>
                <c:pt idx="4">
                  <c:v>120.16</c:v>
                </c:pt>
              </c:numCache>
            </c:numRef>
          </c:val>
          <c:extLst>
            <c:ext xmlns:c16="http://schemas.microsoft.com/office/drawing/2014/chart" uri="{C3380CC4-5D6E-409C-BE32-E72D297353CC}">
              <c16:uniqueId val="{00000000-5C3E-48C3-A267-5465BC8161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5C3E-48C3-A267-5465BC8161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33.549999999999997</c:v>
                </c:pt>
                <c:pt idx="1">
                  <c:v>35.950000000000003</c:v>
                </c:pt>
                <c:pt idx="2">
                  <c:v>38.340000000000003</c:v>
                </c:pt>
                <c:pt idx="3">
                  <c:v>40.619999999999997</c:v>
                </c:pt>
                <c:pt idx="4">
                  <c:v>42.57</c:v>
                </c:pt>
              </c:numCache>
            </c:numRef>
          </c:val>
          <c:extLst>
            <c:ext xmlns:c16="http://schemas.microsoft.com/office/drawing/2014/chart" uri="{C3380CC4-5D6E-409C-BE32-E72D297353CC}">
              <c16:uniqueId val="{00000000-595B-4FF1-AC57-212449C710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595B-4FF1-AC57-212449C710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11-4536-925F-93E8663E6B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D011-4536-925F-93E8663E6B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A4-4CBA-B1FD-AA479106CA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E6A4-4CBA-B1FD-AA479106CA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34.57</c:v>
                </c:pt>
                <c:pt idx="1">
                  <c:v>32.69</c:v>
                </c:pt>
                <c:pt idx="2">
                  <c:v>41.26</c:v>
                </c:pt>
                <c:pt idx="3">
                  <c:v>45.62</c:v>
                </c:pt>
                <c:pt idx="4">
                  <c:v>31.2</c:v>
                </c:pt>
              </c:numCache>
            </c:numRef>
          </c:val>
          <c:extLst>
            <c:ext xmlns:c16="http://schemas.microsoft.com/office/drawing/2014/chart" uri="{C3380CC4-5D6E-409C-BE32-E72D297353CC}">
              <c16:uniqueId val="{00000000-047E-4881-9D5F-C69FD9D2CD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047E-4881-9D5F-C69FD9D2CD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670.76</c:v>
                </c:pt>
                <c:pt idx="1">
                  <c:v>609.09</c:v>
                </c:pt>
                <c:pt idx="2">
                  <c:v>539.15</c:v>
                </c:pt>
                <c:pt idx="3">
                  <c:v>474.44</c:v>
                </c:pt>
                <c:pt idx="4">
                  <c:v>408.68</c:v>
                </c:pt>
              </c:numCache>
            </c:numRef>
          </c:val>
          <c:extLst>
            <c:ext xmlns:c16="http://schemas.microsoft.com/office/drawing/2014/chart" uri="{C3380CC4-5D6E-409C-BE32-E72D297353CC}">
              <c16:uniqueId val="{00000000-0B15-41FD-8A1F-9C8B9C576D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0B15-41FD-8A1F-9C8B9C576D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137.44</c:v>
                </c:pt>
                <c:pt idx="1">
                  <c:v>127.68</c:v>
                </c:pt>
                <c:pt idx="2">
                  <c:v>136.26</c:v>
                </c:pt>
                <c:pt idx="3">
                  <c:v>148.04</c:v>
                </c:pt>
                <c:pt idx="4">
                  <c:v>145.13</c:v>
                </c:pt>
              </c:numCache>
            </c:numRef>
          </c:val>
          <c:extLst>
            <c:ext xmlns:c16="http://schemas.microsoft.com/office/drawing/2014/chart" uri="{C3380CC4-5D6E-409C-BE32-E72D297353CC}">
              <c16:uniqueId val="{00000000-5EA9-4DD2-9023-46BF87D0A0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5EA9-4DD2-9023-46BF87D0A0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136.47999999999999</c:v>
                </c:pt>
                <c:pt idx="1">
                  <c:v>147.09</c:v>
                </c:pt>
                <c:pt idx="2">
                  <c:v>137.97999999999999</c:v>
                </c:pt>
                <c:pt idx="3">
                  <c:v>127.25</c:v>
                </c:pt>
                <c:pt idx="4">
                  <c:v>130.19999999999999</c:v>
                </c:pt>
              </c:numCache>
            </c:numRef>
          </c:val>
          <c:extLst>
            <c:ext xmlns:c16="http://schemas.microsoft.com/office/drawing/2014/chart" uri="{C3380CC4-5D6E-409C-BE32-E72D297353CC}">
              <c16:uniqueId val="{00000000-20BB-44E5-B3ED-B938431DD0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0BB-44E5-B3ED-B938431DD0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156810</v>
      </c>
      <c r="AM8" s="51"/>
      <c r="AN8" s="51"/>
      <c r="AO8" s="51"/>
      <c r="AP8" s="51"/>
      <c r="AQ8" s="51"/>
      <c r="AR8" s="51"/>
      <c r="AS8" s="51"/>
      <c r="AT8" s="46">
        <f>データ!T6</f>
        <v>552.04</v>
      </c>
      <c r="AU8" s="46"/>
      <c r="AV8" s="46"/>
      <c r="AW8" s="46"/>
      <c r="AX8" s="46"/>
      <c r="AY8" s="46"/>
      <c r="AZ8" s="46"/>
      <c r="BA8" s="46"/>
      <c r="BB8" s="46">
        <f>データ!U6</f>
        <v>284.06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53.18</v>
      </c>
      <c r="J10" s="46"/>
      <c r="K10" s="46"/>
      <c r="L10" s="46"/>
      <c r="M10" s="46"/>
      <c r="N10" s="46"/>
      <c r="O10" s="46"/>
      <c r="P10" s="46">
        <f>データ!P6</f>
        <v>60.31</v>
      </c>
      <c r="Q10" s="46"/>
      <c r="R10" s="46"/>
      <c r="S10" s="46"/>
      <c r="T10" s="46"/>
      <c r="U10" s="46"/>
      <c r="V10" s="46"/>
      <c r="W10" s="46">
        <f>データ!Q6</f>
        <v>85.6</v>
      </c>
      <c r="X10" s="46"/>
      <c r="Y10" s="46"/>
      <c r="Z10" s="46"/>
      <c r="AA10" s="46"/>
      <c r="AB10" s="46"/>
      <c r="AC10" s="46"/>
      <c r="AD10" s="51">
        <f>データ!R6</f>
        <v>3827</v>
      </c>
      <c r="AE10" s="51"/>
      <c r="AF10" s="51"/>
      <c r="AG10" s="51"/>
      <c r="AH10" s="51"/>
      <c r="AI10" s="51"/>
      <c r="AJ10" s="51"/>
      <c r="AK10" s="2"/>
      <c r="AL10" s="51">
        <f>データ!V6</f>
        <v>94242</v>
      </c>
      <c r="AM10" s="51"/>
      <c r="AN10" s="51"/>
      <c r="AO10" s="51"/>
      <c r="AP10" s="51"/>
      <c r="AQ10" s="51"/>
      <c r="AR10" s="51"/>
      <c r="AS10" s="51"/>
      <c r="AT10" s="46">
        <f>データ!W6</f>
        <v>30.67</v>
      </c>
      <c r="AU10" s="46"/>
      <c r="AV10" s="46"/>
      <c r="AW10" s="46"/>
      <c r="AX10" s="46"/>
      <c r="AY10" s="46"/>
      <c r="AZ10" s="46"/>
      <c r="BA10" s="46"/>
      <c r="BB10" s="46">
        <f>データ!X6</f>
        <v>3072.77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8r+zC2jZ5xYTpLh9jpHAtnSijnDwUQahUi5ZBN6b6Z3b67OPotLOjRm7rtAjdE+i9GOOD2m9PJyCXZug0ugzQ==" saltValue="4Nsyqk/Bq6klJSOApuIp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202037</v>
      </c>
      <c r="D6" s="33">
        <f t="shared" si="3"/>
        <v>46</v>
      </c>
      <c r="E6" s="33">
        <f t="shared" si="3"/>
        <v>17</v>
      </c>
      <c r="F6" s="33">
        <f t="shared" si="3"/>
        <v>1</v>
      </c>
      <c r="G6" s="33">
        <f t="shared" si="3"/>
        <v>0</v>
      </c>
      <c r="H6" s="33" t="str">
        <f t="shared" si="3"/>
        <v>長野県　上田市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53.18</v>
      </c>
      <c r="P6" s="34">
        <f t="shared" si="3"/>
        <v>60.31</v>
      </c>
      <c r="Q6" s="34">
        <f t="shared" si="3"/>
        <v>85.6</v>
      </c>
      <c r="R6" s="34">
        <f t="shared" si="3"/>
        <v>3827</v>
      </c>
      <c r="S6" s="34">
        <f t="shared" si="3"/>
        <v>156810</v>
      </c>
      <c r="T6" s="34">
        <f t="shared" si="3"/>
        <v>552.04</v>
      </c>
      <c r="U6" s="34">
        <f t="shared" si="3"/>
        <v>284.06</v>
      </c>
      <c r="V6" s="34">
        <f t="shared" si="3"/>
        <v>94242</v>
      </c>
      <c r="W6" s="34">
        <f t="shared" si="3"/>
        <v>30.67</v>
      </c>
      <c r="X6" s="34">
        <f t="shared" si="3"/>
        <v>3072.77</v>
      </c>
      <c r="Y6" s="35">
        <f>IF(Y7="",NA(),Y7)</f>
        <v>113.06</v>
      </c>
      <c r="Z6" s="35">
        <f t="shared" ref="Z6:AH6" si="4">IF(Z7="",NA(),Z7)</f>
        <v>113.33</v>
      </c>
      <c r="AA6" s="35">
        <f t="shared" si="4"/>
        <v>115.47</v>
      </c>
      <c r="AB6" s="35">
        <f t="shared" si="4"/>
        <v>120.05</v>
      </c>
      <c r="AC6" s="35">
        <f t="shared" si="4"/>
        <v>120.16</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34.57</v>
      </c>
      <c r="AV6" s="35">
        <f t="shared" ref="AV6:BD6" si="6">IF(AV7="",NA(),AV7)</f>
        <v>32.69</v>
      </c>
      <c r="AW6" s="35">
        <f t="shared" si="6"/>
        <v>41.26</v>
      </c>
      <c r="AX6" s="35">
        <f t="shared" si="6"/>
        <v>45.62</v>
      </c>
      <c r="AY6" s="35">
        <f t="shared" si="6"/>
        <v>31.2</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670.76</v>
      </c>
      <c r="BG6" s="35">
        <f t="shared" ref="BG6:BO6" si="7">IF(BG7="",NA(),BG7)</f>
        <v>609.09</v>
      </c>
      <c r="BH6" s="35">
        <f t="shared" si="7"/>
        <v>539.15</v>
      </c>
      <c r="BI6" s="35">
        <f t="shared" si="7"/>
        <v>474.44</v>
      </c>
      <c r="BJ6" s="35">
        <f t="shared" si="7"/>
        <v>408.68</v>
      </c>
      <c r="BK6" s="35">
        <f t="shared" si="7"/>
        <v>848.31</v>
      </c>
      <c r="BL6" s="35">
        <f t="shared" si="7"/>
        <v>774.99</v>
      </c>
      <c r="BM6" s="35">
        <f t="shared" si="7"/>
        <v>799.41</v>
      </c>
      <c r="BN6" s="35">
        <f t="shared" si="7"/>
        <v>820.36</v>
      </c>
      <c r="BO6" s="35">
        <f t="shared" si="7"/>
        <v>847.44</v>
      </c>
      <c r="BP6" s="34" t="str">
        <f>IF(BP7="","",IF(BP7="-","【-】","【"&amp;SUBSTITUTE(TEXT(BP7,"#,##0.00"),"-","△")&amp;"】"))</f>
        <v>【682.51】</v>
      </c>
      <c r="BQ6" s="35">
        <f>IF(BQ7="",NA(),BQ7)</f>
        <v>137.44</v>
      </c>
      <c r="BR6" s="35">
        <f t="shared" ref="BR6:BZ6" si="8">IF(BR7="",NA(),BR7)</f>
        <v>127.68</v>
      </c>
      <c r="BS6" s="35">
        <f t="shared" si="8"/>
        <v>136.26</v>
      </c>
      <c r="BT6" s="35">
        <f t="shared" si="8"/>
        <v>148.04</v>
      </c>
      <c r="BU6" s="35">
        <f t="shared" si="8"/>
        <v>145.13</v>
      </c>
      <c r="BV6" s="35">
        <f t="shared" si="8"/>
        <v>94.38</v>
      </c>
      <c r="BW6" s="35">
        <f t="shared" si="8"/>
        <v>96.57</v>
      </c>
      <c r="BX6" s="35">
        <f t="shared" si="8"/>
        <v>96.54</v>
      </c>
      <c r="BY6" s="35">
        <f t="shared" si="8"/>
        <v>95.4</v>
      </c>
      <c r="BZ6" s="35">
        <f t="shared" si="8"/>
        <v>94.69</v>
      </c>
      <c r="CA6" s="34" t="str">
        <f>IF(CA7="","",IF(CA7="-","【-】","【"&amp;SUBSTITUTE(TEXT(CA7,"#,##0.00"),"-","△")&amp;"】"))</f>
        <v>【100.34】</v>
      </c>
      <c r="CB6" s="35">
        <f>IF(CB7="",NA(),CB7)</f>
        <v>136.47999999999999</v>
      </c>
      <c r="CC6" s="35">
        <f t="shared" ref="CC6:CK6" si="9">IF(CC7="",NA(),CC7)</f>
        <v>147.09</v>
      </c>
      <c r="CD6" s="35">
        <f t="shared" si="9"/>
        <v>137.97999999999999</v>
      </c>
      <c r="CE6" s="35">
        <f t="shared" si="9"/>
        <v>127.25</v>
      </c>
      <c r="CF6" s="35">
        <f t="shared" si="9"/>
        <v>130.19999999999999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54.57</v>
      </c>
      <c r="CN6" s="35">
        <f t="shared" ref="CN6:CV6" si="10">IF(CN7="",NA(),CN7)</f>
        <v>55.35</v>
      </c>
      <c r="CO6" s="35">
        <f t="shared" si="10"/>
        <v>56.23</v>
      </c>
      <c r="CP6" s="35">
        <f t="shared" si="10"/>
        <v>56.55</v>
      </c>
      <c r="CQ6" s="35">
        <f t="shared" si="10"/>
        <v>57.27</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92.19</v>
      </c>
      <c r="CY6" s="35">
        <f t="shared" ref="CY6:DG6" si="11">IF(CY7="",NA(),CY7)</f>
        <v>92.6</v>
      </c>
      <c r="CZ6" s="35">
        <f t="shared" si="11"/>
        <v>93.17</v>
      </c>
      <c r="DA6" s="35">
        <f t="shared" si="11"/>
        <v>93.92</v>
      </c>
      <c r="DB6" s="35">
        <f t="shared" si="11"/>
        <v>94.97</v>
      </c>
      <c r="DC6" s="35">
        <f t="shared" si="11"/>
        <v>91.44</v>
      </c>
      <c r="DD6" s="35">
        <f t="shared" si="11"/>
        <v>91.76</v>
      </c>
      <c r="DE6" s="35">
        <f t="shared" si="11"/>
        <v>92.3</v>
      </c>
      <c r="DF6" s="35">
        <f t="shared" si="11"/>
        <v>92.55</v>
      </c>
      <c r="DG6" s="35">
        <f t="shared" si="11"/>
        <v>92.62</v>
      </c>
      <c r="DH6" s="34" t="str">
        <f>IF(DH7="","",IF(DH7="-","【-】","【"&amp;SUBSTITUTE(TEXT(DH7,"#,##0.00"),"-","△")&amp;"】"))</f>
        <v>【95.35】</v>
      </c>
      <c r="DI6" s="35">
        <f>IF(DI7="",NA(),DI7)</f>
        <v>33.549999999999997</v>
      </c>
      <c r="DJ6" s="35">
        <f t="shared" ref="DJ6:DR6" si="12">IF(DJ7="",NA(),DJ7)</f>
        <v>35.950000000000003</v>
      </c>
      <c r="DK6" s="35">
        <f t="shared" si="12"/>
        <v>38.340000000000003</v>
      </c>
      <c r="DL6" s="35">
        <f t="shared" si="12"/>
        <v>40.619999999999997</v>
      </c>
      <c r="DM6" s="35">
        <f t="shared" si="12"/>
        <v>42.57</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5">
        <f>IF(EE7="",NA(),EE7)</f>
        <v>0.1</v>
      </c>
      <c r="EF6" s="35">
        <f t="shared" ref="EF6:EN6" si="14">IF(EF7="",NA(),EF7)</f>
        <v>0.12</v>
      </c>
      <c r="EG6" s="35">
        <f t="shared" si="14"/>
        <v>0.09</v>
      </c>
      <c r="EH6" s="35">
        <f t="shared" si="14"/>
        <v>0.05</v>
      </c>
      <c r="EI6" s="35">
        <f t="shared" si="14"/>
        <v>0.05</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202037</v>
      </c>
      <c r="D7" s="37">
        <v>46</v>
      </c>
      <c r="E7" s="37">
        <v>17</v>
      </c>
      <c r="F7" s="37">
        <v>1</v>
      </c>
      <c r="G7" s="37">
        <v>0</v>
      </c>
      <c r="H7" s="37" t="s">
        <v>96</v>
      </c>
      <c r="I7" s="37" t="s">
        <v>97</v>
      </c>
      <c r="J7" s="37" t="s">
        <v>98</v>
      </c>
      <c r="K7" s="37" t="s">
        <v>99</v>
      </c>
      <c r="L7" s="37" t="s">
        <v>100</v>
      </c>
      <c r="M7" s="37" t="s">
        <v>101</v>
      </c>
      <c r="N7" s="38" t="s">
        <v>102</v>
      </c>
      <c r="O7" s="38">
        <v>53.18</v>
      </c>
      <c r="P7" s="38">
        <v>60.31</v>
      </c>
      <c r="Q7" s="38">
        <v>85.6</v>
      </c>
      <c r="R7" s="38">
        <v>3827</v>
      </c>
      <c r="S7" s="38">
        <v>156810</v>
      </c>
      <c r="T7" s="38">
        <v>552.04</v>
      </c>
      <c r="U7" s="38">
        <v>284.06</v>
      </c>
      <c r="V7" s="38">
        <v>94242</v>
      </c>
      <c r="W7" s="38">
        <v>30.67</v>
      </c>
      <c r="X7" s="38">
        <v>3072.77</v>
      </c>
      <c r="Y7" s="38">
        <v>113.06</v>
      </c>
      <c r="Z7" s="38">
        <v>113.33</v>
      </c>
      <c r="AA7" s="38">
        <v>115.47</v>
      </c>
      <c r="AB7" s="38">
        <v>120.05</v>
      </c>
      <c r="AC7" s="38">
        <v>120.16</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34.57</v>
      </c>
      <c r="AV7" s="38">
        <v>32.69</v>
      </c>
      <c r="AW7" s="38">
        <v>41.26</v>
      </c>
      <c r="AX7" s="38">
        <v>45.62</v>
      </c>
      <c r="AY7" s="38">
        <v>31.2</v>
      </c>
      <c r="AZ7" s="38">
        <v>78.930000000000007</v>
      </c>
      <c r="BA7" s="38">
        <v>77.94</v>
      </c>
      <c r="BB7" s="38">
        <v>78.45</v>
      </c>
      <c r="BC7" s="38">
        <v>76.31</v>
      </c>
      <c r="BD7" s="38">
        <v>68.180000000000007</v>
      </c>
      <c r="BE7" s="38">
        <v>69.540000000000006</v>
      </c>
      <c r="BF7" s="38">
        <v>670.76</v>
      </c>
      <c r="BG7" s="38">
        <v>609.09</v>
      </c>
      <c r="BH7" s="38">
        <v>539.15</v>
      </c>
      <c r="BI7" s="38">
        <v>474.44</v>
      </c>
      <c r="BJ7" s="38">
        <v>408.68</v>
      </c>
      <c r="BK7" s="38">
        <v>848.31</v>
      </c>
      <c r="BL7" s="38">
        <v>774.99</v>
      </c>
      <c r="BM7" s="38">
        <v>799.41</v>
      </c>
      <c r="BN7" s="38">
        <v>820.36</v>
      </c>
      <c r="BO7" s="38">
        <v>847.44</v>
      </c>
      <c r="BP7" s="38">
        <v>682.51</v>
      </c>
      <c r="BQ7" s="38">
        <v>137.44</v>
      </c>
      <c r="BR7" s="38">
        <v>127.68</v>
      </c>
      <c r="BS7" s="38">
        <v>136.26</v>
      </c>
      <c r="BT7" s="38">
        <v>148.04</v>
      </c>
      <c r="BU7" s="38">
        <v>145.13</v>
      </c>
      <c r="BV7" s="38">
        <v>94.38</v>
      </c>
      <c r="BW7" s="38">
        <v>96.57</v>
      </c>
      <c r="BX7" s="38">
        <v>96.54</v>
      </c>
      <c r="BY7" s="38">
        <v>95.4</v>
      </c>
      <c r="BZ7" s="38">
        <v>94.69</v>
      </c>
      <c r="CA7" s="38">
        <v>100.34</v>
      </c>
      <c r="CB7" s="38">
        <v>136.47999999999999</v>
      </c>
      <c r="CC7" s="38">
        <v>147.09</v>
      </c>
      <c r="CD7" s="38">
        <v>137.97999999999999</v>
      </c>
      <c r="CE7" s="38">
        <v>127.25</v>
      </c>
      <c r="CF7" s="38">
        <v>130.19999999999999</v>
      </c>
      <c r="CG7" s="38">
        <v>165.45</v>
      </c>
      <c r="CH7" s="38">
        <v>161.54</v>
      </c>
      <c r="CI7" s="38">
        <v>162.81</v>
      </c>
      <c r="CJ7" s="38">
        <v>163.19999999999999</v>
      </c>
      <c r="CK7" s="38">
        <v>159.78</v>
      </c>
      <c r="CL7" s="38">
        <v>136.15</v>
      </c>
      <c r="CM7" s="38">
        <v>54.57</v>
      </c>
      <c r="CN7" s="38">
        <v>55.35</v>
      </c>
      <c r="CO7" s="38">
        <v>56.23</v>
      </c>
      <c r="CP7" s="38">
        <v>56.55</v>
      </c>
      <c r="CQ7" s="38">
        <v>57.27</v>
      </c>
      <c r="CR7" s="38">
        <v>65.62</v>
      </c>
      <c r="CS7" s="38">
        <v>64.67</v>
      </c>
      <c r="CT7" s="38">
        <v>64.959999999999994</v>
      </c>
      <c r="CU7" s="38">
        <v>65.040000000000006</v>
      </c>
      <c r="CV7" s="38">
        <v>68.31</v>
      </c>
      <c r="CW7" s="38">
        <v>59.64</v>
      </c>
      <c r="CX7" s="38">
        <v>92.19</v>
      </c>
      <c r="CY7" s="38">
        <v>92.6</v>
      </c>
      <c r="CZ7" s="38">
        <v>93.17</v>
      </c>
      <c r="DA7" s="38">
        <v>93.92</v>
      </c>
      <c r="DB7" s="38">
        <v>94.97</v>
      </c>
      <c r="DC7" s="38">
        <v>91.44</v>
      </c>
      <c r="DD7" s="38">
        <v>91.76</v>
      </c>
      <c r="DE7" s="38">
        <v>92.3</v>
      </c>
      <c r="DF7" s="38">
        <v>92.55</v>
      </c>
      <c r="DG7" s="38">
        <v>92.62</v>
      </c>
      <c r="DH7" s="38">
        <v>95.35</v>
      </c>
      <c r="DI7" s="38">
        <v>33.549999999999997</v>
      </c>
      <c r="DJ7" s="38">
        <v>35.950000000000003</v>
      </c>
      <c r="DK7" s="38">
        <v>38.340000000000003</v>
      </c>
      <c r="DL7" s="38">
        <v>40.619999999999997</v>
      </c>
      <c r="DM7" s="38">
        <v>42.57</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0.1</v>
      </c>
      <c r="EF7" s="38">
        <v>0.12</v>
      </c>
      <c r="EG7" s="38">
        <v>0.09</v>
      </c>
      <c r="EH7" s="38">
        <v>0.05</v>
      </c>
      <c r="EI7" s="38">
        <v>0.05</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経営管理課</cp:lastModifiedBy>
  <cp:lastPrinted>2021-01-21T00:00:25Z</cp:lastPrinted>
  <dcterms:created xsi:type="dcterms:W3CDTF">2020-12-04T02:26:39Z</dcterms:created>
  <dcterms:modified xsi:type="dcterms:W3CDTF">2021-01-21T00:02:53Z</dcterms:modified>
  <cp:category/>
</cp:coreProperties>
</file>