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M:\経理係\財政課照会等\R2\20210115　経営比較分析表（0122締切-）\回答\"/>
    </mc:Choice>
  </mc:AlternateContent>
  <xr:revisionPtr revIDLastSave="0" documentId="13_ncr:1_{D8C845F0-ECF9-48BC-ACC1-077205630938}" xr6:coauthVersionLast="36" xr6:coauthVersionMax="36" xr10:uidLastSave="{00000000-0000-0000-0000-000000000000}"/>
  <workbookProtection workbookAlgorithmName="SHA-512" workbookHashValue="TWqBkeGyYPLC8mrjLeCyvyTmmBI8gRpXBFKNdl1Dfg9g6TwZ1JfbDAeyDbh1Do1Tk16o3olPv/nDTPDECaT2pg==" workbookSaltValue="5YmhxIL1PZzW5LePEqFqn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AD10" i="4"/>
  <c r="P10" i="4"/>
  <c r="B10"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<sst xmlns="http://schemas.openxmlformats.org/spreadsheetml/2006/main" count="231" uniqueCount="117">
  <si>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</si>
  <si>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</si>
  <si>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</si>
  <si>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</si>
  <si>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</si>
  <si>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</si>
  <si>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</si>
  <si>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</si>
  <si>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</si>
  <si>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</si>
  <si>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</si>
  <si>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</si>
  <si>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</si>
  <si>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</si>
  <si>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</si>
  <si>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</si>
  <si>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</si>
  <si>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</si>
  <si>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</si>
  <si>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</si>
  <si>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</si>
  <si>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</si>
  <si>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</si>
  <si>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</si>
  <si>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</si>
  <si>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</si>
  <si>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</si>
  <si>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</si>
  <si>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</si>
  <si>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</si>
  <si>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</si>
  <si>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</si>
  <si>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</si>
  <si>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</si>
  <si>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</si>
  <si>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</si>
  <si>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</si>
  <si>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</si>
  <si>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</si>
  <si>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</si>
  <si>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</si>
  <si>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</si>
  <si>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</si>
  <si>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</si>
  <si>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</si>
  <si>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</si>
  <si>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</si>
  <si>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</si>
  <si>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</si>
  <si>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</si>
  <si>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</si>
  <si>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</si>
  <si>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</si>
  <si>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</si>
  <si>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</si>
  <si>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</si>
  <si>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</si>
  <si>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</si>
  <si>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</si>
  <si>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</si>
  <si>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</si>
  <si>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</si>
  <si>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</si>
  <si>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</si>
  <si>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</si>
  <si>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</si>
  <si>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</si>
  <si>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</si>
  <si>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</si>
  <si>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</si>
  <si>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</si>
  <si>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</si>
  <si>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</si>
  <si>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</si>
  <si>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</si>
  <si>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</si>
  <si>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</si>
  <si>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</si>
  <si>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</si>
  <si>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</si>
  <si>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</si>
  <si>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</si>
  <si>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</si>
  <si>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</si>
  <si>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</si>
  <si>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</si>
  <si>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</si>
  <si>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</si>
  <si>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</si>
  <si>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</si>
  <si>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</si>
  <si>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</si>
  <si>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</si>
  <si>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</si>
  <si>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</si>
  <si>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</si>
  <si>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上田市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</si>
  <si>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</si>
  <si>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</si>
  <si>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</si>
  <si>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</si>
  <si>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</si>
  <si>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</si>
  <si>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</si>
  <si>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</si>
  <si>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</si>
  <si>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</si>
  <si>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</si>
  <si>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</si>
  <si>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</si>
  <si>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</si>
  <si>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</si>
  <si>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</si>
  <si>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</si>
  <si>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有形固定資産減価償却率は増加傾向にありますが、管渠については法定耐用年数を迎えていないため、管渠老朽化率は0％であり、管渠改善率も低めの数値になっています。特定環境保全公共下水道の供用開始から50年を迎えるのは令和17年であるため、計画的な老朽化管渠の更新を行っていきます。
</t>
    <phoneticPr fontId="4"/>
  </si>
  <si>
    <t xml:space="preserve">　現状は総じて健全経営を維持していますが、今後、人口減少による使用料収入の減少、老朽化の進んだ施設の更新費用、修繕費用の増加が見込まれます。限りある財源の下、老朽化の進んだ施設はストックマネジメント計画に基づき計画的な点検・更新を行い、事業費の平準化・削減を図っていきます。
　処理能力に余剰が生じている施設は農業集落排水事業と一体とした施設の統廃合を行い、施設運営の効率化を図り、一層の費用圧縮を図っていきます。
</t>
    <phoneticPr fontId="4"/>
  </si>
  <si>
    <t xml:space="preserve">　経常収支比率が100％を超え、累積欠損金比率が0％であり、経費回収率が100％を超えていることから、経営の健全性は保たれていると考えられます。
　また、流動比率は100％を上回っているため、短期的な債務に対する支払能力はあると言えます。減少傾向にある要因は企業債の元金償還金の流動負債の増加にあると考えられ、企業債残高対事業規模比率も減少傾向にあることから企業債の償還は順調に進んでいると考えらます。
　汚水処理原価については、減価償却費と支払利息といった資本費の減少に合わせて減少する見込みでしたが、令和元年度に増加したのは、災害復旧による維持管理費の増加が要因と考えられます。今後は施設の老朽化により維持管理費が増加することが見込まれますが、ストックマネジメントの推進等により、維持管理費の平準化を図っていきたいと考えております。
　施設利用率は人口減少や節水機器の普及等、社会情勢の変化により、計画と現状に乖離が発生し、30～40％台を推移しています。
　水洗化率は、堅調に続伸しており、普及促進の取組が効果を上げていると考えられます。
</t>
    <rPh sb="13" eb="14">
      <t>コ</t>
    </rPh>
    <rPh sb="150" eb="151">
      <t>カンガ</t>
    </rPh>
    <rPh sb="244" eb="246">
      <t>ミコ</t>
    </rPh>
    <rPh sb="258" eb="260">
      <t>ゾウカ</t>
    </rPh>
    <rPh sb="337" eb="338">
      <t>トウ</t>
    </rPh>
    <rPh sb="407" eb="409">
      <t>カイリ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</si>
</sst>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0.13</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F2C-424B-A838-EE72B91CDD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c:ext xmlns:c16="http://schemas.microsoft.com/office/drawing/2014/chart" uri="{C3380CC4-5D6E-409C-BE32-E72D297353CC}">
              <c16:uniqueId val="{00000001-1F2C-424B-A838-EE72B91CDD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39.58</c:v>
                </c:pt>
                <c:pt idx="1">
                  <c:v>39.19</c:v>
                </c:pt>
                <c:pt idx="2">
                  <c:v>41.41</c:v>
                </c:pt>
                <c:pt idx="3">
                  <c:v>40.090000000000003</c:v>
                </c:pt>
                <c:pt idx="4">
                  <c:v>41.64</c:v>
                </c:pt>
              </c:numCache>
            </c:numRef>
          </c:val>
          <c:extLst>
            <c:ext xmlns:c16="http://schemas.microsoft.com/office/drawing/2014/chart" uri="{C3380CC4-5D6E-409C-BE32-E72D297353CC}">
              <c16:uniqueId val="{00000000-036D-490E-A136-8B2BB0AE52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c:ext xmlns:c16="http://schemas.microsoft.com/office/drawing/2014/chart" uri="{C3380CC4-5D6E-409C-BE32-E72D297353CC}">
              <c16:uniqueId val="{00000001-036D-490E-A136-8B2BB0AE52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87.35</c:v>
                </c:pt>
                <c:pt idx="1">
                  <c:v>88.04</c:v>
                </c:pt>
                <c:pt idx="2">
                  <c:v>88.66</c:v>
                </c:pt>
                <c:pt idx="3">
                  <c:v>89.52</c:v>
                </c:pt>
                <c:pt idx="4">
                  <c:v>90.04</c:v>
                </c:pt>
              </c:numCache>
            </c:numRef>
          </c:val>
          <c:extLst>
            <c:ext xmlns:c16="http://schemas.microsoft.com/office/drawing/2014/chart" uri="{C3380CC4-5D6E-409C-BE32-E72D297353CC}">
              <c16:uniqueId val="{00000000-7B03-4E62-B976-EE391D69F0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c:ext xmlns:c16="http://schemas.microsoft.com/office/drawing/2014/chart" uri="{C3380CC4-5D6E-409C-BE32-E72D297353CC}">
              <c16:uniqueId val="{00000001-7B03-4E62-B976-EE391D69F0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115.42</c:v>
                </c:pt>
                <c:pt idx="1">
                  <c:v>118.18</c:v>
                </c:pt>
                <c:pt idx="2">
                  <c:v>118.97</c:v>
                </c:pt>
                <c:pt idx="3">
                  <c:v>120.6</c:v>
                </c:pt>
                <c:pt idx="4">
                  <c:v>117.46</c:v>
                </c:pt>
              </c:numCache>
            </c:numRef>
          </c:val>
          <c:extLst>
            <c:ext xmlns:c16="http://schemas.microsoft.com/office/drawing/2014/chart" uri="{C3380CC4-5D6E-409C-BE32-E72D297353CC}">
              <c16:uniqueId val="{00000000-225B-4C19-974C-802E421900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99.07</c:v>
                </c:pt>
                <c:pt idx="1">
                  <c:v>101.17</c:v>
                </c:pt>
                <c:pt idx="2">
                  <c:v>103.61</c:v>
                </c:pt>
                <c:pt idx="3">
                  <c:v>102.95</c:v>
                </c:pt>
                <c:pt idx="4">
                  <c:v>103.34</c:v>
                </c:pt>
              </c:numCache>
            </c:numRef>
          </c:val>
          <c:smooth val="0"/>
          <c:extLst>
            <c:ext xmlns:c16="http://schemas.microsoft.com/office/drawing/2014/chart" uri="{C3380CC4-5D6E-409C-BE32-E72D297353CC}">
              <c16:uniqueId val="{00000001-225B-4C19-974C-802E421900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26.89</c:v>
                </c:pt>
                <c:pt idx="1">
                  <c:v>29.12</c:v>
                </c:pt>
                <c:pt idx="2">
                  <c:v>31.47</c:v>
                </c:pt>
                <c:pt idx="3">
                  <c:v>33.270000000000003</c:v>
                </c:pt>
                <c:pt idx="4">
                  <c:v>35.450000000000003</c:v>
                </c:pt>
              </c:numCache>
            </c:numRef>
          </c:val>
          <c:extLst>
            <c:ext xmlns:c16="http://schemas.microsoft.com/office/drawing/2014/chart" uri="{C3380CC4-5D6E-409C-BE32-E72D297353CC}">
              <c16:uniqueId val="{00000000-BB15-4F96-BF1E-49320AFAFA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25.07</c:v>
                </c:pt>
                <c:pt idx="1">
                  <c:v>28.48</c:v>
                </c:pt>
                <c:pt idx="2">
                  <c:v>28.59</c:v>
                </c:pt>
                <c:pt idx="3">
                  <c:v>26.56</c:v>
                </c:pt>
                <c:pt idx="4">
                  <c:v>27.82</c:v>
                </c:pt>
              </c:numCache>
            </c:numRef>
          </c:val>
          <c:smooth val="0"/>
          <c:extLst>
            <c:ext xmlns:c16="http://schemas.microsoft.com/office/drawing/2014/chart" uri="{C3380CC4-5D6E-409C-BE32-E72D297353CC}">
              <c16:uniqueId val="{00000001-BB15-4F96-BF1E-49320AFAFA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7A-491C-9743-33C4BDC2FF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27A-491C-9743-33C4BDC2FF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29-4A21-82A5-DCFAEB0DBF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64.760000000000005</c:v>
                </c:pt>
                <c:pt idx="1">
                  <c:v>68.930000000000007</c:v>
                </c:pt>
                <c:pt idx="2">
                  <c:v>80.63</c:v>
                </c:pt>
                <c:pt idx="3">
                  <c:v>27.02</c:v>
                </c:pt>
                <c:pt idx="4">
                  <c:v>29.74</c:v>
                </c:pt>
              </c:numCache>
            </c:numRef>
          </c:val>
          <c:smooth val="0"/>
          <c:extLst>
            <c:ext xmlns:c16="http://schemas.microsoft.com/office/drawing/2014/chart" uri="{C3380CC4-5D6E-409C-BE32-E72D297353CC}">
              <c16:uniqueId val="{00000001-2929-4A21-82A5-DCFAEB0DBF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420.58</c:v>
                </c:pt>
                <c:pt idx="1">
                  <c:v>412.22</c:v>
                </c:pt>
                <c:pt idx="2">
                  <c:v>402.83</c:v>
                </c:pt>
                <c:pt idx="3">
                  <c:v>353.53</c:v>
                </c:pt>
                <c:pt idx="4">
                  <c:v>344.31</c:v>
                </c:pt>
              </c:numCache>
            </c:numRef>
          </c:val>
          <c:extLst>
            <c:ext xmlns:c16="http://schemas.microsoft.com/office/drawing/2014/chart" uri="{C3380CC4-5D6E-409C-BE32-E72D297353CC}">
              <c16:uniqueId val="{00000000-1D1A-468F-A103-49B524F098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88.18</c:v>
                </c:pt>
                <c:pt idx="1">
                  <c:v>70.42</c:v>
                </c:pt>
                <c:pt idx="2">
                  <c:v>70.92</c:v>
                </c:pt>
                <c:pt idx="3">
                  <c:v>60.67</c:v>
                </c:pt>
                <c:pt idx="4">
                  <c:v>53.44</c:v>
                </c:pt>
              </c:numCache>
            </c:numRef>
          </c:val>
          <c:smooth val="0"/>
          <c:extLst>
            <c:ext xmlns:c16="http://schemas.microsoft.com/office/drawing/2014/chart" uri="{C3380CC4-5D6E-409C-BE32-E72D297353CC}">
              <c16:uniqueId val="{00000001-1D1A-468F-A103-49B524F098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593.78</c:v>
                </c:pt>
                <c:pt idx="1">
                  <c:v>598.59</c:v>
                </c:pt>
                <c:pt idx="2">
                  <c:v>540.36</c:v>
                </c:pt>
                <c:pt idx="3">
                  <c:v>459.15</c:v>
                </c:pt>
                <c:pt idx="4">
                  <c:v>318.02999999999997</c:v>
                </c:pt>
              </c:numCache>
            </c:numRef>
          </c:val>
          <c:extLst>
            <c:ext xmlns:c16="http://schemas.microsoft.com/office/drawing/2014/chart" uri="{C3380CC4-5D6E-409C-BE32-E72D297353CC}">
              <c16:uniqueId val="{00000000-7E4D-4F84-B6B2-360A62E364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c:ext xmlns:c16="http://schemas.microsoft.com/office/drawing/2014/chart" uri="{C3380CC4-5D6E-409C-BE32-E72D297353CC}">
              <c16:uniqueId val="{00000001-7E4D-4F84-B6B2-360A62E364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168.18</c:v>
                </c:pt>
                <c:pt idx="1">
                  <c:v>164.58</c:v>
                </c:pt>
                <c:pt idx="2">
                  <c:v>161.80000000000001</c:v>
                </c:pt>
                <c:pt idx="3">
                  <c:v>163.82</c:v>
                </c:pt>
                <c:pt idx="4">
                  <c:v>148.22</c:v>
                </c:pt>
              </c:numCache>
            </c:numRef>
          </c:val>
          <c:extLst>
            <c:ext xmlns:c16="http://schemas.microsoft.com/office/drawing/2014/chart" uri="{C3380CC4-5D6E-409C-BE32-E72D297353CC}">
              <c16:uniqueId val="{00000000-2077-47CF-8F74-61B065044F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c:ext xmlns:c16="http://schemas.microsoft.com/office/drawing/2014/chart" uri="{C3380CC4-5D6E-409C-BE32-E72D297353CC}">
              <c16:uniqueId val="{00000001-2077-47CF-8F74-61B065044F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110.31</c:v>
                </c:pt>
                <c:pt idx="1">
                  <c:v>112.88</c:v>
                </c:pt>
                <c:pt idx="2">
                  <c:v>114.93</c:v>
                </c:pt>
                <c:pt idx="3">
                  <c:v>113.68</c:v>
                </c:pt>
                <c:pt idx="4">
                  <c:v>125.89</c:v>
                </c:pt>
              </c:numCache>
            </c:numRef>
          </c:val>
          <c:extLst>
            <c:ext xmlns:c16="http://schemas.microsoft.com/office/drawing/2014/chart" uri="{C3380CC4-5D6E-409C-BE32-E72D297353CC}">
              <c16:uniqueId val="{00000000-432F-4B39-97BD-5388103C25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c:ext xmlns:c16="http://schemas.microsoft.com/office/drawing/2014/chart" uri="{C3380CC4-5D6E-409C-BE32-E72D297353CC}">
              <c16:uniqueId val="{00000001-432F-4B39-97BD-5388103C25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156810</v>
      </c>
      <c r="AM8" s="51"/>
      <c r="AN8" s="51"/>
      <c r="AO8" s="51"/>
      <c r="AP8" s="51"/>
      <c r="AQ8" s="51"/>
      <c r="AR8" s="51"/>
      <c r="AS8" s="51"/>
      <c r="AT8" s="46">
        <f>データ!T6</f>
        <v>552.04</v>
      </c>
      <c r="AU8" s="46"/>
      <c r="AV8" s="46"/>
      <c r="AW8" s="46"/>
      <c r="AX8" s="46"/>
      <c r="AY8" s="46"/>
      <c r="AZ8" s="46"/>
      <c r="BA8" s="46"/>
      <c r="BB8" s="46">
        <f>データ!U6</f>
        <v>284.06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57.33</v>
      </c>
      <c r="J10" s="46"/>
      <c r="K10" s="46"/>
      <c r="L10" s="46"/>
      <c r="M10" s="46"/>
      <c r="N10" s="46"/>
      <c r="O10" s="46"/>
      <c r="P10" s="46">
        <f>データ!P6</f>
        <v>19.84</v>
      </c>
      <c r="Q10" s="46"/>
      <c r="R10" s="46"/>
      <c r="S10" s="46"/>
      <c r="T10" s="46"/>
      <c r="U10" s="46"/>
      <c r="V10" s="46"/>
      <c r="W10" s="46">
        <f>データ!Q6</f>
        <v>72.87</v>
      </c>
      <c r="X10" s="46"/>
      <c r="Y10" s="46"/>
      <c r="Z10" s="46"/>
      <c r="AA10" s="46"/>
      <c r="AB10" s="46"/>
      <c r="AC10" s="46"/>
      <c r="AD10" s="51">
        <f>データ!R6</f>
        <v>3827</v>
      </c>
      <c r="AE10" s="51"/>
      <c r="AF10" s="51"/>
      <c r="AG10" s="51"/>
      <c r="AH10" s="51"/>
      <c r="AI10" s="51"/>
      <c r="AJ10" s="51"/>
      <c r="AK10" s="2"/>
      <c r="AL10" s="51">
        <f>データ!V6</f>
        <v>31012</v>
      </c>
      <c r="AM10" s="51"/>
      <c r="AN10" s="51"/>
      <c r="AO10" s="51"/>
      <c r="AP10" s="51"/>
      <c r="AQ10" s="51"/>
      <c r="AR10" s="51"/>
      <c r="AS10" s="51"/>
      <c r="AT10" s="46">
        <f>データ!W6</f>
        <v>12.48</v>
      </c>
      <c r="AU10" s="46"/>
      <c r="AV10" s="46"/>
      <c r="AW10" s="46"/>
      <c r="AX10" s="46"/>
      <c r="AY10" s="46"/>
      <c r="AZ10" s="46"/>
      <c r="BA10" s="46"/>
      <c r="BB10" s="46">
        <f>データ!X6</f>
        <v>2484.94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JnOmMJQq3W9NGLhfS+qcQKCZX4IgrvLM2rC7ATEtgVPPkTRFr1v7vHWEQYGVVald7YhBJcHta08Spp9f9geolw==" saltValue="qLo709onKNzv0SmSjhEF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202037</v>
      </c>
      <c r="D6" s="33">
        <f t="shared" si="3"/>
        <v>46</v>
      </c>
      <c r="E6" s="33">
        <f t="shared" si="3"/>
        <v>17</v>
      </c>
      <c r="F6" s="33">
        <f t="shared" si="3"/>
        <v>4</v>
      </c>
      <c r="G6" s="33">
        <f t="shared" si="3"/>
        <v>0</v>
      </c>
      <c r="H6" s="33" t="str">
        <f t="shared" si="3"/>
        <v>長野県　上田市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57.33</v>
      </c>
      <c r="P6" s="34">
        <f t="shared" si="3"/>
        <v>19.84</v>
      </c>
      <c r="Q6" s="34">
        <f t="shared" si="3"/>
        <v>72.87</v>
      </c>
      <c r="R6" s="34">
        <f t="shared" si="3"/>
        <v>3827</v>
      </c>
      <c r="S6" s="34">
        <f t="shared" si="3"/>
        <v>156810</v>
      </c>
      <c r="T6" s="34">
        <f t="shared" si="3"/>
        <v>552.04</v>
      </c>
      <c r="U6" s="34">
        <f t="shared" si="3"/>
        <v>284.06</v>
      </c>
      <c r="V6" s="34">
        <f t="shared" si="3"/>
        <v>31012</v>
      </c>
      <c r="W6" s="34">
        <f t="shared" si="3"/>
        <v>12.48</v>
      </c>
      <c r="X6" s="34">
        <f t="shared" si="3"/>
        <v>2484.94</v>
      </c>
      <c r="Y6" s="35">
        <f>IF(Y7="",NA(),Y7)</f>
        <v>115.42</v>
      </c>
      <c r="Z6" s="35">
        <f t="shared" ref="Z6:AH6" si="4">IF(Z7="",NA(),Z7)</f>
        <v>118.18</v>
      </c>
      <c r="AA6" s="35">
        <f t="shared" si="4"/>
        <v>118.97</v>
      </c>
      <c r="AB6" s="35">
        <f t="shared" si="4"/>
        <v>120.6</v>
      </c>
      <c r="AC6" s="35">
        <f t="shared" si="4"/>
        <v>117.46</v>
      </c>
      <c r="AD6" s="35">
        <f t="shared" si="4"/>
        <v>99.07</v>
      </c>
      <c r="AE6" s="35">
        <f t="shared" si="4"/>
        <v>101.17</v>
      </c>
      <c r="AF6" s="35">
        <f t="shared" si="4"/>
        <v>103.61</v>
      </c>
      <c r="AG6" s="35">
        <f t="shared" si="4"/>
        <v>102.95</v>
      </c>
      <c r="AH6" s="35">
        <f t="shared" si="4"/>
        <v>103.34</v>
      </c>
      <c r="AI6" s="34" t="str">
        <f>IF(AI7="","",IF(AI7="-","【-】","【"&amp;SUBSTITUTE(TEXT(AI7,"#,##0.00"),"-","△")&amp;"】"))</f>
        <v>【102.87】</v>
      </c>
      <c r="AJ6" s="34">
        <f>IF(AJ7="",NA(),AJ7)</f>
        <v>0</v>
      </c>
      <c r="AK6" s="34">
        <f t="shared" ref="AK6:AS6" si="5">IF(AK7="",NA(),AK7)</f>
        <v>0</v>
      </c>
      <c r="AL6" s="34">
        <f t="shared" si="5"/>
        <v>0</v>
      </c>
      <c r="AM6" s="34">
        <f t="shared" si="5"/>
        <v>0</v>
      </c>
      <c r="AN6" s="34">
        <f t="shared" si="5"/>
        <v>0</v>
      </c>
      <c r="AO6" s="35">
        <f t="shared" si="5"/>
        <v>64.760000000000005</v>
      </c>
      <c r="AP6" s="35">
        <f t="shared" si="5"/>
        <v>68.930000000000007</v>
      </c>
      <c r="AQ6" s="35">
        <f t="shared" si="5"/>
        <v>80.63</v>
      </c>
      <c r="AR6" s="35">
        <f t="shared" si="5"/>
        <v>27.02</v>
      </c>
      <c r="AS6" s="35">
        <f t="shared" si="5"/>
        <v>29.74</v>
      </c>
      <c r="AT6" s="34" t="str">
        <f>IF(AT7="","",IF(AT7="-","【-】","【"&amp;SUBSTITUTE(TEXT(AT7,"#,##0.00"),"-","△")&amp;"】"))</f>
        <v>【76.63】</v>
      </c>
      <c r="AU6" s="35">
        <f>IF(AU7="",NA(),AU7)</f>
        <v>420.58</v>
      </c>
      <c r="AV6" s="35">
        <f t="shared" ref="AV6:BD6" si="6">IF(AV7="",NA(),AV7)</f>
        <v>412.22</v>
      </c>
      <c r="AW6" s="35">
        <f t="shared" si="6"/>
        <v>402.83</v>
      </c>
      <c r="AX6" s="35">
        <f t="shared" si="6"/>
        <v>353.53</v>
      </c>
      <c r="AY6" s="35">
        <f t="shared" si="6"/>
        <v>344.31</v>
      </c>
      <c r="AZ6" s="35">
        <f t="shared" si="6"/>
        <v>88.18</v>
      </c>
      <c r="BA6" s="35">
        <f t="shared" si="6"/>
        <v>70.42</v>
      </c>
      <c r="BB6" s="35">
        <f t="shared" si="6"/>
        <v>70.92</v>
      </c>
      <c r="BC6" s="35">
        <f t="shared" si="6"/>
        <v>60.67</v>
      </c>
      <c r="BD6" s="35">
        <f t="shared" si="6"/>
        <v>53.44</v>
      </c>
      <c r="BE6" s="34" t="str">
        <f>IF(BE7="","",IF(BE7="-","【-】","【"&amp;SUBSTITUTE(TEXT(BE7,"#,##0.00"),"-","△")&amp;"】"))</f>
        <v>【49.61】</v>
      </c>
      <c r="BF6" s="35">
        <f>IF(BF7="",NA(),BF7)</f>
        <v>593.78</v>
      </c>
      <c r="BG6" s="35">
        <f t="shared" ref="BG6:BO6" si="7">IF(BG7="",NA(),BG7)</f>
        <v>598.59</v>
      </c>
      <c r="BH6" s="35">
        <f t="shared" si="7"/>
        <v>540.36</v>
      </c>
      <c r="BI6" s="35">
        <f t="shared" si="7"/>
        <v>459.15</v>
      </c>
      <c r="BJ6" s="35">
        <f t="shared" si="7"/>
        <v>318.02999999999997</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168.18</v>
      </c>
      <c r="BR6" s="35">
        <f t="shared" ref="BR6:BZ6" si="8">IF(BR7="",NA(),BR7)</f>
        <v>164.58</v>
      </c>
      <c r="BS6" s="35">
        <f t="shared" si="8"/>
        <v>161.80000000000001</v>
      </c>
      <c r="BT6" s="35">
        <f t="shared" si="8"/>
        <v>163.82</v>
      </c>
      <c r="BU6" s="35">
        <f t="shared" si="8"/>
        <v>148.22</v>
      </c>
      <c r="BV6" s="35">
        <f t="shared" si="8"/>
        <v>76.849999999999994</v>
      </c>
      <c r="BW6" s="35">
        <f t="shared" si="8"/>
        <v>83.3</v>
      </c>
      <c r="BX6" s="35">
        <f t="shared" si="8"/>
        <v>88.16</v>
      </c>
      <c r="BY6" s="35">
        <f t="shared" si="8"/>
        <v>87.03</v>
      </c>
      <c r="BZ6" s="35">
        <f t="shared" si="8"/>
        <v>84.3</v>
      </c>
      <c r="CA6" s="34" t="str">
        <f>IF(CA7="","",IF(CA7="-","【-】","【"&amp;SUBSTITUTE(TEXT(CA7,"#,##0.00"),"-","△")&amp;"】"))</f>
        <v>【74.17】</v>
      </c>
      <c r="CB6" s="35">
        <f>IF(CB7="",NA(),CB7)</f>
        <v>110.31</v>
      </c>
      <c r="CC6" s="35">
        <f t="shared" ref="CC6:CK6" si="9">IF(CC7="",NA(),CC7)</f>
        <v>112.88</v>
      </c>
      <c r="CD6" s="35">
        <f t="shared" si="9"/>
        <v>114.93</v>
      </c>
      <c r="CE6" s="35">
        <f t="shared" si="9"/>
        <v>113.68</v>
      </c>
      <c r="CF6" s="35">
        <f t="shared" si="9"/>
        <v>125.89</v>
      </c>
      <c r="CG6" s="35">
        <f t="shared" si="9"/>
        <v>198.4</v>
      </c>
      <c r="CH6" s="35">
        <f t="shared" si="9"/>
        <v>184.56</v>
      </c>
      <c r="CI6" s="35">
        <f t="shared" si="9"/>
        <v>173.89</v>
      </c>
      <c r="CJ6" s="35">
        <f t="shared" si="9"/>
        <v>177.02</v>
      </c>
      <c r="CK6" s="35">
        <f t="shared" si="9"/>
        <v>185.47</v>
      </c>
      <c r="CL6" s="34" t="str">
        <f>IF(CL7="","",IF(CL7="-","【-】","【"&amp;SUBSTITUTE(TEXT(CL7,"#,##0.00"),"-","△")&amp;"】"))</f>
        <v>【218.56】</v>
      </c>
      <c r="CM6" s="35">
        <f>IF(CM7="",NA(),CM7)</f>
        <v>39.58</v>
      </c>
      <c r="CN6" s="35">
        <f t="shared" ref="CN6:CV6" si="10">IF(CN7="",NA(),CN7)</f>
        <v>39.19</v>
      </c>
      <c r="CO6" s="35">
        <f t="shared" si="10"/>
        <v>41.41</v>
      </c>
      <c r="CP6" s="35">
        <f t="shared" si="10"/>
        <v>40.090000000000003</v>
      </c>
      <c r="CQ6" s="35">
        <f t="shared" si="10"/>
        <v>41.64</v>
      </c>
      <c r="CR6" s="35">
        <f t="shared" si="10"/>
        <v>39.25</v>
      </c>
      <c r="CS6" s="35">
        <f t="shared" si="10"/>
        <v>43.18</v>
      </c>
      <c r="CT6" s="35">
        <f t="shared" si="10"/>
        <v>42.38</v>
      </c>
      <c r="CU6" s="35">
        <f t="shared" si="10"/>
        <v>46.17</v>
      </c>
      <c r="CV6" s="35">
        <f t="shared" si="10"/>
        <v>45.68</v>
      </c>
      <c r="CW6" s="34" t="str">
        <f>IF(CW7="","",IF(CW7="-","【-】","【"&amp;SUBSTITUTE(TEXT(CW7,"#,##0.00"),"-","△")&amp;"】"))</f>
        <v>【42.86】</v>
      </c>
      <c r="CX6" s="35">
        <f>IF(CX7="",NA(),CX7)</f>
        <v>87.35</v>
      </c>
      <c r="CY6" s="35">
        <f t="shared" ref="CY6:DG6" si="11">IF(CY7="",NA(),CY7)</f>
        <v>88.04</v>
      </c>
      <c r="CZ6" s="35">
        <f t="shared" si="11"/>
        <v>88.66</v>
      </c>
      <c r="DA6" s="35">
        <f t="shared" si="11"/>
        <v>89.52</v>
      </c>
      <c r="DB6" s="35">
        <f t="shared" si="11"/>
        <v>90.04</v>
      </c>
      <c r="DC6" s="35">
        <f t="shared" si="11"/>
        <v>86.43</v>
      </c>
      <c r="DD6" s="35">
        <f t="shared" si="11"/>
        <v>86.43</v>
      </c>
      <c r="DE6" s="35">
        <f t="shared" si="11"/>
        <v>87.01</v>
      </c>
      <c r="DF6" s="35">
        <f t="shared" si="11"/>
        <v>87.84</v>
      </c>
      <c r="DG6" s="35">
        <f t="shared" si="11"/>
        <v>87.96</v>
      </c>
      <c r="DH6" s="34" t="str">
        <f>IF(DH7="","",IF(DH7="-","【-】","【"&amp;SUBSTITUTE(TEXT(DH7,"#,##0.00"),"-","△")&amp;"】"))</f>
        <v>【84.20】</v>
      </c>
      <c r="DI6" s="35">
        <f>IF(DI7="",NA(),DI7)</f>
        <v>26.89</v>
      </c>
      <c r="DJ6" s="35">
        <f t="shared" ref="DJ6:DR6" si="12">IF(DJ7="",NA(),DJ7)</f>
        <v>29.12</v>
      </c>
      <c r="DK6" s="35">
        <f t="shared" si="12"/>
        <v>31.47</v>
      </c>
      <c r="DL6" s="35">
        <f t="shared" si="12"/>
        <v>33.270000000000003</v>
      </c>
      <c r="DM6" s="35">
        <f t="shared" si="12"/>
        <v>35.450000000000003</v>
      </c>
      <c r="DN6" s="35">
        <f t="shared" si="12"/>
        <v>25.07</v>
      </c>
      <c r="DO6" s="35">
        <f t="shared" si="12"/>
        <v>28.48</v>
      </c>
      <c r="DP6" s="35">
        <f t="shared" si="12"/>
        <v>28.59</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【6.20】</v>
      </c>
      <c r="EE6" s="35">
        <f>IF(EE7="",NA(),EE7)</f>
        <v>0.13</v>
      </c>
      <c r="EF6" s="35">
        <f t="shared" ref="EF6:EN6" si="14">IF(EF7="",NA(),EF7)</f>
        <v>0.02</v>
      </c>
      <c r="EG6" s="34">
        <f t="shared" si="14"/>
        <v>0</v>
      </c>
      <c r="EH6" s="34">
        <f t="shared" si="14"/>
        <v>0</v>
      </c>
      <c r="EI6" s="34">
        <f t="shared" si="14"/>
        <v>0</v>
      </c>
      <c r="EJ6" s="35">
        <f t="shared" si="14"/>
        <v>0.08</v>
      </c>
      <c r="EK6" s="35">
        <f t="shared" si="14"/>
        <v>0.04</v>
      </c>
      <c r="EL6" s="35">
        <f t="shared" si="14"/>
        <v>0.15</v>
      </c>
      <c r="EM6" s="35">
        <f t="shared" si="14"/>
        <v>0.06</v>
      </c>
      <c r="EN6" s="35">
        <f t="shared" si="14"/>
        <v>0.04</v>
      </c>
      <c r="EO6" s="34" t="str">
        <f>IF(EO7="","",IF(EO7="-","【-】","【"&amp;SUBSTITUTE(TEXT(EO7,"#,##0.00"),"-","△")&amp;"】"))</f>
        <v>【0.28】</v>
      </c>
    </row>
    <row r="7" spans="1:148" s="36" customFormat="1" x14ac:dyDescent="0.15">
      <c r="A7" s="28"/>
      <c r="B7" s="37">
        <v>2019</v>
      </c>
      <c r="C7" s="37">
        <v>202037</v>
      </c>
      <c r="D7" s="37">
        <v>46</v>
      </c>
      <c r="E7" s="37">
        <v>17</v>
      </c>
      <c r="F7" s="37">
        <v>4</v>
      </c>
      <c r="G7" s="37">
        <v>0</v>
      </c>
      <c r="H7" s="37" t="s">
        <v>96</v>
      </c>
      <c r="I7" s="37" t="s">
        <v>97</v>
      </c>
      <c r="J7" s="37" t="s">
        <v>98</v>
      </c>
      <c r="K7" s="37" t="s">
        <v>99</v>
      </c>
      <c r="L7" s="37" t="s">
        <v>100</v>
      </c>
      <c r="M7" s="37" t="s">
        <v>101</v>
      </c>
      <c r="N7" s="38" t="s">
        <v>102</v>
      </c>
      <c r="O7" s="38">
        <v>57.33</v>
      </c>
      <c r="P7" s="38">
        <v>19.84</v>
      </c>
      <c r="Q7" s="38">
        <v>72.87</v>
      </c>
      <c r="R7" s="38">
        <v>3827</v>
      </c>
      <c r="S7" s="38">
        <v>156810</v>
      </c>
      <c r="T7" s="38">
        <v>552.04</v>
      </c>
      <c r="U7" s="38">
        <v>284.06</v>
      </c>
      <c r="V7" s="38">
        <v>31012</v>
      </c>
      <c r="W7" s="38">
        <v>12.48</v>
      </c>
      <c r="X7" s="38">
        <v>2484.94</v>
      </c>
      <c r="Y7" s="38">
        <v>115.42</v>
      </c>
      <c r="Z7" s="38">
        <v>118.18</v>
      </c>
      <c r="AA7" s="38">
        <v>118.97</v>
      </c>
      <c r="AB7" s="38">
        <v>120.6</v>
      </c>
      <c r="AC7" s="38">
        <v>117.46</v>
      </c>
      <c r="AD7" s="38">
        <v>99.07</v>
      </c>
      <c r="AE7" s="38">
        <v>101.17</v>
      </c>
      <c r="AF7" s="38">
        <v>103.61</v>
      </c>
      <c r="AG7" s="38">
        <v>102.95</v>
      </c>
      <c r="AH7" s="38">
        <v>103.34</v>
      </c>
      <c r="AI7" s="38">
        <v>102.87</v>
      </c>
      <c r="AJ7" s="38">
        <v>0</v>
      </c>
      <c r="AK7" s="38">
        <v>0</v>
      </c>
      <c r="AL7" s="38">
        <v>0</v>
      </c>
      <c r="AM7" s="38">
        <v>0</v>
      </c>
      <c r="AN7" s="38">
        <v>0</v>
      </c>
      <c r="AO7" s="38">
        <v>64.760000000000005</v>
      </c>
      <c r="AP7" s="38">
        <v>68.930000000000007</v>
      </c>
      <c r="AQ7" s="38">
        <v>80.63</v>
      </c>
      <c r="AR7" s="38">
        <v>27.02</v>
      </c>
      <c r="AS7" s="38">
        <v>29.74</v>
      </c>
      <c r="AT7" s="38">
        <v>76.63</v>
      </c>
      <c r="AU7" s="38">
        <v>420.58</v>
      </c>
      <c r="AV7" s="38">
        <v>412.22</v>
      </c>
      <c r="AW7" s="38">
        <v>402.83</v>
      </c>
      <c r="AX7" s="38">
        <v>353.53</v>
      </c>
      <c r="AY7" s="38">
        <v>344.31</v>
      </c>
      <c r="AZ7" s="38">
        <v>88.18</v>
      </c>
      <c r="BA7" s="38">
        <v>70.42</v>
      </c>
      <c r="BB7" s="38">
        <v>70.92</v>
      </c>
      <c r="BC7" s="38">
        <v>60.67</v>
      </c>
      <c r="BD7" s="38">
        <v>53.44</v>
      </c>
      <c r="BE7" s="38">
        <v>49.61</v>
      </c>
      <c r="BF7" s="38">
        <v>593.78</v>
      </c>
      <c r="BG7" s="38">
        <v>598.59</v>
      </c>
      <c r="BH7" s="38">
        <v>540.36</v>
      </c>
      <c r="BI7" s="38">
        <v>459.15</v>
      </c>
      <c r="BJ7" s="38">
        <v>318.02999999999997</v>
      </c>
      <c r="BK7" s="38">
        <v>1390.86</v>
      </c>
      <c r="BL7" s="38">
        <v>1467.94</v>
      </c>
      <c r="BM7" s="38">
        <v>1144.94</v>
      </c>
      <c r="BN7" s="38">
        <v>1252.71</v>
      </c>
      <c r="BO7" s="38">
        <v>1267.3900000000001</v>
      </c>
      <c r="BP7" s="38">
        <v>1218.7</v>
      </c>
      <c r="BQ7" s="38">
        <v>168.18</v>
      </c>
      <c r="BR7" s="38">
        <v>164.58</v>
      </c>
      <c r="BS7" s="38">
        <v>161.80000000000001</v>
      </c>
      <c r="BT7" s="38">
        <v>163.82</v>
      </c>
      <c r="BU7" s="38">
        <v>148.22</v>
      </c>
      <c r="BV7" s="38">
        <v>76.849999999999994</v>
      </c>
      <c r="BW7" s="38">
        <v>83.3</v>
      </c>
      <c r="BX7" s="38">
        <v>88.16</v>
      </c>
      <c r="BY7" s="38">
        <v>87.03</v>
      </c>
      <c r="BZ7" s="38">
        <v>84.3</v>
      </c>
      <c r="CA7" s="38">
        <v>74.17</v>
      </c>
      <c r="CB7" s="38">
        <v>110.31</v>
      </c>
      <c r="CC7" s="38">
        <v>112.88</v>
      </c>
      <c r="CD7" s="38">
        <v>114.93</v>
      </c>
      <c r="CE7" s="38">
        <v>113.68</v>
      </c>
      <c r="CF7" s="38">
        <v>125.89</v>
      </c>
      <c r="CG7" s="38">
        <v>198.4</v>
      </c>
      <c r="CH7" s="38">
        <v>184.56</v>
      </c>
      <c r="CI7" s="38">
        <v>173.89</v>
      </c>
      <c r="CJ7" s="38">
        <v>177.02</v>
      </c>
      <c r="CK7" s="38">
        <v>185.47</v>
      </c>
      <c r="CL7" s="38">
        <v>218.56</v>
      </c>
      <c r="CM7" s="38">
        <v>39.58</v>
      </c>
      <c r="CN7" s="38">
        <v>39.19</v>
      </c>
      <c r="CO7" s="38">
        <v>41.41</v>
      </c>
      <c r="CP7" s="38">
        <v>40.090000000000003</v>
      </c>
      <c r="CQ7" s="38">
        <v>41.64</v>
      </c>
      <c r="CR7" s="38">
        <v>39.25</v>
      </c>
      <c r="CS7" s="38">
        <v>43.18</v>
      </c>
      <c r="CT7" s="38">
        <v>42.38</v>
      </c>
      <c r="CU7" s="38">
        <v>46.17</v>
      </c>
      <c r="CV7" s="38">
        <v>45.68</v>
      </c>
      <c r="CW7" s="38">
        <v>42.86</v>
      </c>
      <c r="CX7" s="38">
        <v>87.35</v>
      </c>
      <c r="CY7" s="38">
        <v>88.04</v>
      </c>
      <c r="CZ7" s="38">
        <v>88.66</v>
      </c>
      <c r="DA7" s="38">
        <v>89.52</v>
      </c>
      <c r="DB7" s="38">
        <v>90.04</v>
      </c>
      <c r="DC7" s="38">
        <v>86.43</v>
      </c>
      <c r="DD7" s="38">
        <v>86.43</v>
      </c>
      <c r="DE7" s="38">
        <v>87.01</v>
      </c>
      <c r="DF7" s="38">
        <v>87.84</v>
      </c>
      <c r="DG7" s="38">
        <v>87.96</v>
      </c>
      <c r="DH7" s="38">
        <v>84.2</v>
      </c>
      <c r="DI7" s="38">
        <v>26.89</v>
      </c>
      <c r="DJ7" s="38">
        <v>29.12</v>
      </c>
      <c r="DK7" s="38">
        <v>31.47</v>
      </c>
      <c r="DL7" s="38">
        <v>33.270000000000003</v>
      </c>
      <c r="DM7" s="38">
        <v>35.450000000000003</v>
      </c>
      <c r="DN7" s="38">
        <v>25.07</v>
      </c>
      <c r="DO7" s="38">
        <v>28.48</v>
      </c>
      <c r="DP7" s="38">
        <v>28.59</v>
      </c>
      <c r="DQ7" s="38">
        <v>26.56</v>
      </c>
      <c r="DR7" s="38">
        <v>27.82</v>
      </c>
      <c r="DS7" s="38">
        <v>25.37</v>
      </c>
      <c r="DT7" s="38">
        <v>0</v>
      </c>
      <c r="DU7" s="38">
        <v>0</v>
      </c>
      <c r="DV7" s="38">
        <v>0</v>
      </c>
      <c r="DW7" s="38">
        <v>0</v>
      </c>
      <c r="DX7" s="38">
        <v>0</v>
      </c>
      <c r="DY7" s="38">
        <v>0</v>
      </c>
      <c r="DZ7" s="38">
        <v>0</v>
      </c>
      <c r="EA7" s="38">
        <v>0</v>
      </c>
      <c r="EB7" s="38">
        <v>0</v>
      </c>
      <c r="EC7" s="38">
        <v>0</v>
      </c>
      <c r="ED7" s="38">
        <v>6.2</v>
      </c>
      <c r="EE7" s="38">
        <v>0.13</v>
      </c>
      <c r="EF7" s="38">
        <v>0.02</v>
      </c>
      <c r="EG7" s="38">
        <v>0</v>
      </c>
      <c r="EH7" s="38">
        <v>0</v>
      </c>
      <c r="EI7" s="38">
        <v>0</v>
      </c>
      <c r="EJ7" s="38">
        <v>0.08</v>
      </c>
      <c r="EK7" s="38">
        <v>0.04</v>
      </c>
      <c r="EL7" s="38">
        <v>0.15</v>
      </c>
      <c r="EM7" s="38">
        <v>0.06</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経営管理課</cp:lastModifiedBy>
  <cp:lastPrinted>2021-01-20T23:59:06Z</cp:lastPrinted>
  <dcterms:created xsi:type="dcterms:W3CDTF">2020-12-04T02:32:50Z</dcterms:created>
  <dcterms:modified xsi:type="dcterms:W3CDTF">2021-01-20T23:59:39Z</dcterms:modified>
  <cp:category/>
</cp:coreProperties>
</file>