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経理係\財政課照会等\R2\20210115　経営比較分析表（0122締切-）\回答\"/>
    </mc:Choice>
  </mc:AlternateContent>
  <xr:revisionPtr revIDLastSave="0" documentId="13_ncr:1_{A2162F57-F9BB-4809-839E-931FDCF2C519}" xr6:coauthVersionLast="36" xr6:coauthVersionMax="36" xr10:uidLastSave="{00000000-0000-0000-0000-000000000000}"/>
  <workbookProtection workbookAlgorithmName="SHA-512" workbookHashValue="hnJqd4D8si+XcVY64o7E2PYeFSz9YdkO7OE83PyHNgMPnHcWE0Tl/TEvg4E3wEeIHVlqlvgcxxFno3N5f/60gQ==" workbookSaltValue="HhZvcbTf/9L4gA2nmM4K0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<sst xmlns="http://schemas.openxmlformats.org/spreadsheetml/2006/main" count="231" uniqueCount="117">
  <si>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</si>
  <si>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</si>
  <si>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</si>
  <si>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</si>
  <si>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</si>
  <si>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</si>
  <si>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</si>
  <si>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</si>
  <si>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</si>
  <si>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</si>
  <si>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</si>
  <si>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</si>
  <si>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</si>
  <si>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</si>
  <si>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</si>
  <si>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</si>
  <si>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</si>
  <si>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</si>
  <si>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</si>
  <si>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</si>
  <si>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</si>
  <si>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</si>
  <si>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</si>
  <si>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</si>
  <si>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</si>
  <si>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</si>
  <si>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</si>
  <si>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</si>
  <si>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</si>
  <si>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</si>
  <si>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</si>
  <si>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</si>
  <si>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</si>
  <si>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</si>
  <si>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</si>
  <si>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</si>
  <si>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</si>
  <si>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</si>
  <si>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</si>
  <si>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</si>
  <si>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</si>
  <si>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</si>
  <si>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</si>
  <si>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</si>
  <si>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</si>
  <si>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</si>
  <si>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</si>
  <si>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</si>
  <si>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</si>
  <si>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</si>
  <si>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</si>
  <si>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</si>
  <si>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</si>
  <si>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</si>
  <si>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</si>
  <si>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</si>
  <si>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</si>
  <si>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</si>
  <si>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</si>
  <si>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</si>
  <si>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</si>
  <si>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</si>
  <si>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</si>
  <si>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</si>
  <si>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</si>
  <si>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</si>
  <si>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</si>
  <si>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</si>
  <si>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</si>
  <si>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</si>
  <si>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</si>
  <si>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</si>
  <si>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</si>
  <si>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</si>
  <si>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</si>
  <si>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</si>
  <si>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</si>
  <si>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</si>
  <si>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</si>
  <si>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</si>
  <si>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</si>
  <si>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</si>
  <si>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</si>
  <si>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</si>
  <si>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</si>
  <si>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</si>
  <si>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</si>
  <si>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</si>
  <si>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</si>
  <si>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</si>
  <si>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</si>
  <si>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</si>
  <si>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</si>
  <si>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</si>
  <si>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</si>
  <si>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</si>
  <si>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</si>
  <si>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</si>
  <si>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</si>
  <si>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</si>
  <si>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</si>
  <si>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</si>
  <si>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</si>
  <si>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</si>
  <si>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</si>
  <si>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</si>
  <si>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</si>
  <si>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</si>
  <si>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</si>
  <si>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</si>
  <si>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</si>
  <si>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</si>
  <si>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</si>
  <si>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</si>
  <si>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有形固定資産減価償却率は増加傾向にありますが、管渠については法定耐用年数を迎えていないため、管渠老朽化率は0％であり、管渠改善率も0％です。
　農業集落排水の供用開始から50年を迎えるのは令和20年であるため、計画的な老朽化管渠の更新を行っていきます。
</t>
    <phoneticPr fontId="4"/>
  </si>
  <si>
    <t>　現状は概ね健全経営を維持していますが、今後、人口減少による使用料収入の減少、老朽化の進んだ施設の更新費用、修繕費用の増加が見込まれます。
　現在、更新を迎える一部の処理場について、公共下水道への統合を実施していますが、今後も公共下水道だけでなく農業集落排水施設同士の統合も検討し、統合を実施しない処理場の更新も含めて、施設運営の最適化を図っていきます。
　</t>
    <phoneticPr fontId="4"/>
  </si>
  <si>
    <t>　経常収支比率は100％を超え、累積欠損金比率は0％ですが、経費回収率が100％を下回っています。使用料で経費を回収できておらず、一般会計の繰入金で補てんしている状況にあります。
　流動比率は、100％を上回っているため、短期的な債務に対する支払能力はあると言えます。推移もほぼ横ばいであることから現時点では安定的な経営を行っていると考えられます。
　企業債残高対事業規模比率は、減少傾向にあることから企業債の償還は順調に進んでいると考えられます。
　汚水処理原価は年々増加傾向にありますが、令和元年度は災害復旧による維持管理費の増加が要因と考えられます。
　供用開始から30年を迎え、施設の老朽化が始まる中、適切な維持管理費が計上できるように、計画的な更新が必要となります。
　施設利用率は人口減少や節水機器の普及等社会情勢の変化により、計画と現状にかい離が発生し、50％台を推移しており、処理能力に余剰が生じています。
　水洗化率はほぼ横ばいで推移しています。規模が小さく、人口変動の影響を受けやすいため、人口の動向にも注視していく必要があります。</t>
    <rPh sb="1" eb="3">
      <t>ケイジョウ</t>
    </rPh>
    <rPh sb="3" eb="5">
      <t>シュウシ</t>
    </rPh>
    <rPh sb="5" eb="7">
      <t>ヒリツ</t>
    </rPh>
    <rPh sb="13" eb="14">
      <t>コ</t>
    </rPh>
    <rPh sb="16" eb="18">
      <t>ルイセキ</t>
    </rPh>
    <rPh sb="18" eb="21">
      <t>ケッソンキン</t>
    </rPh>
    <rPh sb="21" eb="23">
      <t>ヒリツ</t>
    </rPh>
    <rPh sb="30" eb="32">
      <t>ケイヒ</t>
    </rPh>
    <rPh sb="32" eb="34">
      <t>カイシュウ</t>
    </rPh>
    <rPh sb="34" eb="35">
      <t>リツ</t>
    </rPh>
    <rPh sb="41" eb="43">
      <t>シタマワ</t>
    </rPh>
    <rPh sb="49" eb="51">
      <t>シヨウ</t>
    </rPh>
    <rPh sb="51" eb="52">
      <t>リョウ</t>
    </rPh>
    <rPh sb="53" eb="55">
      <t>ケイヒ</t>
    </rPh>
    <rPh sb="56" eb="58">
      <t>カイシュウ</t>
    </rPh>
    <rPh sb="65" eb="67">
      <t>イッパン</t>
    </rPh>
    <rPh sb="67" eb="69">
      <t>カイケイ</t>
    </rPh>
    <rPh sb="70" eb="72">
      <t>クリイレ</t>
    </rPh>
    <rPh sb="72" eb="73">
      <t>キン</t>
    </rPh>
    <rPh sb="74" eb="75">
      <t>ホ</t>
    </rPh>
    <rPh sb="81" eb="83">
      <t>ジョウキョウ</t>
    </rPh>
    <rPh sb="91" eb="93">
      <t>リュウドウ</t>
    </rPh>
    <rPh sb="93" eb="95">
      <t>ヒリツ</t>
    </rPh>
    <rPh sb="102" eb="104">
      <t>ウワマワ</t>
    </rPh>
    <rPh sb="111" eb="114">
      <t>タンキテキ</t>
    </rPh>
    <rPh sb="115" eb="117">
      <t>サイム</t>
    </rPh>
    <rPh sb="118" eb="119">
      <t>タイ</t>
    </rPh>
    <rPh sb="121" eb="123">
      <t>シハライ</t>
    </rPh>
    <rPh sb="123" eb="125">
      <t>ノウリョク</t>
    </rPh>
    <rPh sb="129" eb="130">
      <t>イ</t>
    </rPh>
    <rPh sb="134" eb="136">
      <t>スイイ</t>
    </rPh>
    <rPh sb="139" eb="140">
      <t>ヨコ</t>
    </rPh>
    <rPh sb="149" eb="152">
      <t>ゲンジテン</t>
    </rPh>
    <rPh sb="154" eb="157">
      <t>アンテイテキ</t>
    </rPh>
    <rPh sb="158" eb="160">
      <t>ケイエイ</t>
    </rPh>
    <rPh sb="161" eb="162">
      <t>オコナ</t>
    </rPh>
    <rPh sb="167" eb="168">
      <t>カンガ</t>
    </rPh>
    <rPh sb="190" eb="192">
      <t>ゲンショウ</t>
    </rPh>
    <rPh sb="233" eb="235">
      <t>ネンネン</t>
    </rPh>
    <rPh sb="246" eb="247">
      <t>レイ</t>
    </rPh>
    <rPh sb="247" eb="248">
      <t>ワ</t>
    </rPh>
    <rPh sb="248" eb="249">
      <t>ガン</t>
    </rPh>
    <rPh sb="249" eb="251">
      <t>ネンド</t>
    </rPh>
    <rPh sb="252" eb="254">
      <t>サイガイ</t>
    </rPh>
    <rPh sb="254" eb="256">
      <t>フッキュウ</t>
    </rPh>
    <rPh sb="259" eb="261">
      <t>イジ</t>
    </rPh>
    <rPh sb="261" eb="264">
      <t>カンリヒ</t>
    </rPh>
    <rPh sb="265" eb="267">
      <t>ゾウカ</t>
    </rPh>
    <rPh sb="268" eb="270">
      <t>ヨウイン</t>
    </rPh>
    <rPh sb="271" eb="2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</si>
</sst>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16-4131-9866-802F4FEF63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116-4131-9866-802F4FEF63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57.93</c:v>
                </c:pt>
                <c:pt idx="1">
                  <c:v>57.26</c:v>
                </c:pt>
                <c:pt idx="2">
                  <c:v>56.89</c:v>
                </c:pt>
                <c:pt idx="3">
                  <c:v>56.43</c:v>
                </c:pt>
                <c:pt idx="4">
                  <c:v>55.57</c:v>
                </c:pt>
              </c:numCache>
            </c:numRef>
          </c:val>
          <c:extLst>
            <c:ext xmlns:c16="http://schemas.microsoft.com/office/drawing/2014/chart" uri="{C3380CC4-5D6E-409C-BE32-E72D297353CC}">
              <c16:uniqueId val="{00000000-3654-4FC7-8847-16E307D0EE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3654-4FC7-8847-16E307D0EE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93.7</c:v>
                </c:pt>
                <c:pt idx="1">
                  <c:v>93.79</c:v>
                </c:pt>
                <c:pt idx="2">
                  <c:v>94</c:v>
                </c:pt>
                <c:pt idx="3">
                  <c:v>93.97</c:v>
                </c:pt>
                <c:pt idx="4">
                  <c:v>94.12</c:v>
                </c:pt>
              </c:numCache>
            </c:numRef>
          </c:val>
          <c:extLst>
            <c:ext xmlns:c16="http://schemas.microsoft.com/office/drawing/2014/chart" uri="{C3380CC4-5D6E-409C-BE32-E72D297353CC}">
              <c16:uniqueId val="{00000000-6442-4AF5-BDA2-36D25B3C3B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6442-4AF5-BDA2-36D25B3C3B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107.82</c:v>
                </c:pt>
                <c:pt idx="1">
                  <c:v>110.11</c:v>
                </c:pt>
                <c:pt idx="2">
                  <c:v>112.12</c:v>
                </c:pt>
                <c:pt idx="3">
                  <c:v>112.84</c:v>
                </c:pt>
                <c:pt idx="4">
                  <c:v>113.01</c:v>
                </c:pt>
              </c:numCache>
            </c:numRef>
          </c:val>
          <c:extLst>
            <c:ext xmlns:c16="http://schemas.microsoft.com/office/drawing/2014/chart" uri="{C3380CC4-5D6E-409C-BE32-E72D297353CC}">
              <c16:uniqueId val="{00000000-ED9F-4A06-BDF7-3AC6DD70F9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101.91</c:v>
                </c:pt>
              </c:numCache>
            </c:numRef>
          </c:val>
          <c:smooth val="0"/>
          <c:extLst>
            <c:ext xmlns:c16="http://schemas.microsoft.com/office/drawing/2014/chart" uri="{C3380CC4-5D6E-409C-BE32-E72D297353CC}">
              <c16:uniqueId val="{00000001-ED9F-4A06-BDF7-3AC6DD70F9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32.74</c:v>
                </c:pt>
                <c:pt idx="1">
                  <c:v>34.909999999999997</c:v>
                </c:pt>
                <c:pt idx="2">
                  <c:v>37</c:v>
                </c:pt>
                <c:pt idx="3">
                  <c:v>38.93</c:v>
                </c:pt>
                <c:pt idx="4">
                  <c:v>40.880000000000003</c:v>
                </c:pt>
              </c:numCache>
            </c:numRef>
          </c:val>
          <c:extLst>
            <c:ext xmlns:c16="http://schemas.microsoft.com/office/drawing/2014/chart" uri="{C3380CC4-5D6E-409C-BE32-E72D297353CC}">
              <c16:uniqueId val="{00000000-CDE7-4EF0-8176-719EABDD0A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28.19</c:v>
                </c:pt>
              </c:numCache>
            </c:numRef>
          </c:val>
          <c:smooth val="0"/>
          <c:extLst>
            <c:ext xmlns:c16="http://schemas.microsoft.com/office/drawing/2014/chart" uri="{C3380CC4-5D6E-409C-BE32-E72D297353CC}">
              <c16:uniqueId val="{00000001-CDE7-4EF0-8176-719EABDD0A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2-43D3-A973-AD456AA5F4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32-43D3-A973-AD456AA5F4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B-4FEE-8290-89A72E7832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127.98</c:v>
                </c:pt>
              </c:numCache>
            </c:numRef>
          </c:val>
          <c:smooth val="0"/>
          <c:extLst>
            <c:ext xmlns:c16="http://schemas.microsoft.com/office/drawing/2014/chart" uri="{C3380CC4-5D6E-409C-BE32-E72D297353CC}">
              <c16:uniqueId val="{00000001-DB1B-4FEE-8290-89A72E7832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147.69</c:v>
                </c:pt>
                <c:pt idx="1">
                  <c:v>148.69999999999999</c:v>
                </c:pt>
                <c:pt idx="2">
                  <c:v>148.59</c:v>
                </c:pt>
                <c:pt idx="3">
                  <c:v>147.88999999999999</c:v>
                </c:pt>
                <c:pt idx="4">
                  <c:v>146.49</c:v>
                </c:pt>
              </c:numCache>
            </c:numRef>
          </c:val>
          <c:extLst>
            <c:ext xmlns:c16="http://schemas.microsoft.com/office/drawing/2014/chart" uri="{C3380CC4-5D6E-409C-BE32-E72D297353CC}">
              <c16:uniqueId val="{00000000-B1FB-473C-8AF8-1E93A10433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44.14</c:v>
                </c:pt>
              </c:numCache>
            </c:numRef>
          </c:val>
          <c:smooth val="0"/>
          <c:extLst>
            <c:ext xmlns:c16="http://schemas.microsoft.com/office/drawing/2014/chart" uri="{C3380CC4-5D6E-409C-BE32-E72D297353CC}">
              <c16:uniqueId val="{00000001-B1FB-473C-8AF8-1E93A10433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301.27</c:v>
                </c:pt>
                <c:pt idx="1">
                  <c:v>343.29</c:v>
                </c:pt>
                <c:pt idx="2">
                  <c:v>303.33</c:v>
                </c:pt>
                <c:pt idx="3">
                  <c:v>261.27</c:v>
                </c:pt>
                <c:pt idx="4">
                  <c:v>171.39</c:v>
                </c:pt>
              </c:numCache>
            </c:numRef>
          </c:val>
          <c:extLst>
            <c:ext xmlns:c16="http://schemas.microsoft.com/office/drawing/2014/chart" uri="{C3380CC4-5D6E-409C-BE32-E72D297353CC}">
              <c16:uniqueId val="{00000000-5A82-4395-A195-B4D7FD1766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5A82-4395-A195-B4D7FD1766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99.54</c:v>
                </c:pt>
                <c:pt idx="1">
                  <c:v>95.85</c:v>
                </c:pt>
                <c:pt idx="2">
                  <c:v>94.46</c:v>
                </c:pt>
                <c:pt idx="3">
                  <c:v>93.04</c:v>
                </c:pt>
                <c:pt idx="4">
                  <c:v>91.42</c:v>
                </c:pt>
              </c:numCache>
            </c:numRef>
          </c:val>
          <c:extLst>
            <c:ext xmlns:c16="http://schemas.microsoft.com/office/drawing/2014/chart" uri="{C3380CC4-5D6E-409C-BE32-E72D297353CC}">
              <c16:uniqueId val="{00000000-A9AC-48DB-8A55-BA0C588B65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A9AC-48DB-8A55-BA0C588B65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185.45</c:v>
                </c:pt>
                <c:pt idx="1">
                  <c:v>192.68</c:v>
                </c:pt>
                <c:pt idx="2">
                  <c:v>195.67</c:v>
                </c:pt>
                <c:pt idx="3">
                  <c:v>199.34</c:v>
                </c:pt>
                <c:pt idx="4">
                  <c:v>203.77</c:v>
                </c:pt>
              </c:numCache>
            </c:numRef>
          </c:val>
          <c:extLst>
            <c:ext xmlns:c16="http://schemas.microsoft.com/office/drawing/2014/chart" uri="{C3380CC4-5D6E-409C-BE32-E72D297353CC}">
              <c16:uniqueId val="{00000000-DFAD-43C2-8600-35B934833E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DFAD-43C2-8600-35B934833E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156810</v>
      </c>
      <c r="AM8" s="69"/>
      <c r="AN8" s="69"/>
      <c r="AO8" s="69"/>
      <c r="AP8" s="69"/>
      <c r="AQ8" s="69"/>
      <c r="AR8" s="69"/>
      <c r="AS8" s="69"/>
      <c r="AT8" s="68">
        <f>データ!T6</f>
        <v>552.04</v>
      </c>
      <c r="AU8" s="68"/>
      <c r="AV8" s="68"/>
      <c r="AW8" s="68"/>
      <c r="AX8" s="68"/>
      <c r="AY8" s="68"/>
      <c r="AZ8" s="68"/>
      <c r="BA8" s="68"/>
      <c r="BB8" s="68">
        <f>データ!U6</f>
        <v>284.06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68.59</v>
      </c>
      <c r="J10" s="68"/>
      <c r="K10" s="68"/>
      <c r="L10" s="68"/>
      <c r="M10" s="68"/>
      <c r="N10" s="68"/>
      <c r="O10" s="68"/>
      <c r="P10" s="68">
        <f>データ!P6</f>
        <v>16.25</v>
      </c>
      <c r="Q10" s="68"/>
      <c r="R10" s="68"/>
      <c r="S10" s="68"/>
      <c r="T10" s="68"/>
      <c r="U10" s="68"/>
      <c r="V10" s="68"/>
      <c r="W10" s="68">
        <f>データ!Q6</f>
        <v>97.57</v>
      </c>
      <c r="X10" s="68"/>
      <c r="Y10" s="68"/>
      <c r="Z10" s="68"/>
      <c r="AA10" s="68"/>
      <c r="AB10" s="68"/>
      <c r="AC10" s="68"/>
      <c r="AD10" s="69">
        <f>データ!R6</f>
        <v>3827</v>
      </c>
      <c r="AE10" s="69"/>
      <c r="AF10" s="69"/>
      <c r="AG10" s="69"/>
      <c r="AH10" s="69"/>
      <c r="AI10" s="69"/>
      <c r="AJ10" s="69"/>
      <c r="AK10" s="2"/>
      <c r="AL10" s="69">
        <f>データ!V6</f>
        <v>25390</v>
      </c>
      <c r="AM10" s="69"/>
      <c r="AN10" s="69"/>
      <c r="AO10" s="69"/>
      <c r="AP10" s="69"/>
      <c r="AQ10" s="69"/>
      <c r="AR10" s="69"/>
      <c r="AS10" s="69"/>
      <c r="AT10" s="68">
        <f>データ!W6</f>
        <v>12</v>
      </c>
      <c r="AU10" s="68"/>
      <c r="AV10" s="68"/>
      <c r="AW10" s="68"/>
      <c r="AX10" s="68"/>
      <c r="AY10" s="68"/>
      <c r="AZ10" s="68"/>
      <c r="BA10" s="68"/>
      <c r="BB10" s="68">
        <f>データ!X6</f>
        <v>2115.83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qAZ/xEDRsF6JMuKK6a76QuZaeEusme9ioPiDUJC5UkMipbTKmle/jMXYGnmM38SRLbzAf9IFlRl8kwH2bGjZHg==" saltValue="XTPgEkjNB1ukeJkSzOvO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202037</v>
      </c>
      <c r="D6" s="33">
        <f t="shared" si="3"/>
        <v>46</v>
      </c>
      <c r="E6" s="33">
        <f t="shared" si="3"/>
        <v>17</v>
      </c>
      <c r="F6" s="33">
        <f t="shared" si="3"/>
        <v>5</v>
      </c>
      <c r="G6" s="33">
        <f t="shared" si="3"/>
        <v>0</v>
      </c>
      <c r="H6" s="33" t="str">
        <f t="shared" si="3"/>
        <v>長野県　上田市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68.59</v>
      </c>
      <c r="P6" s="34">
        <f t="shared" si="3"/>
        <v>16.25</v>
      </c>
      <c r="Q6" s="34">
        <f t="shared" si="3"/>
        <v>97.57</v>
      </c>
      <c r="R6" s="34">
        <f t="shared" si="3"/>
        <v>3827</v>
      </c>
      <c r="S6" s="34">
        <f t="shared" si="3"/>
        <v>156810</v>
      </c>
      <c r="T6" s="34">
        <f t="shared" si="3"/>
        <v>552.04</v>
      </c>
      <c r="U6" s="34">
        <f t="shared" si="3"/>
        <v>284.06</v>
      </c>
      <c r="V6" s="34">
        <f t="shared" si="3"/>
        <v>25390</v>
      </c>
      <c r="W6" s="34">
        <f t="shared" si="3"/>
        <v>12</v>
      </c>
      <c r="X6" s="34">
        <f t="shared" si="3"/>
        <v>2115.83</v>
      </c>
      <c r="Y6" s="35">
        <f>IF(Y7="",NA(),Y7)</f>
        <v>107.82</v>
      </c>
      <c r="Z6" s="35">
        <f t="shared" ref="Z6:AH6" si="4">IF(Z7="",NA(),Z7)</f>
        <v>110.11</v>
      </c>
      <c r="AA6" s="35">
        <f t="shared" si="4"/>
        <v>112.12</v>
      </c>
      <c r="AB6" s="35">
        <f t="shared" si="4"/>
        <v>112.84</v>
      </c>
      <c r="AC6" s="35">
        <f t="shared" si="4"/>
        <v>113.01</v>
      </c>
      <c r="AD6" s="35">
        <f t="shared" si="4"/>
        <v>99.64</v>
      </c>
      <c r="AE6" s="35">
        <f t="shared" si="4"/>
        <v>99.66</v>
      </c>
      <c r="AF6" s="35">
        <f t="shared" si="4"/>
        <v>100.95</v>
      </c>
      <c r="AG6" s="35">
        <f t="shared" si="4"/>
        <v>101.77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127.98</v>
      </c>
      <c r="AT6" s="34" t="str">
        <f>IF(AT7="","",IF(AT7="-","【-】","【"&amp;SUBSTITUTE(TEXT(AT7,"#,##0.00"),"-","△")&amp;"】"))</f>
        <v>【165.48】</v>
      </c>
      <c r="AU6" s="35">
        <f>IF(AU7="",NA(),AU7)</f>
        <v>147.69</v>
      </c>
      <c r="AV6" s="35">
        <f t="shared" ref="AV6:BD6" si="6">IF(AV7="",NA(),AV7)</f>
        <v>148.69999999999999</v>
      </c>
      <c r="AW6" s="35">
        <f t="shared" si="6"/>
        <v>148.59</v>
      </c>
      <c r="AX6" s="35">
        <f t="shared" si="6"/>
        <v>147.88999999999999</v>
      </c>
      <c r="AY6" s="35">
        <f t="shared" si="6"/>
        <v>146.49</v>
      </c>
      <c r="AZ6" s="35">
        <f t="shared" si="6"/>
        <v>29.45</v>
      </c>
      <c r="BA6" s="35">
        <f t="shared" si="6"/>
        <v>31.84</v>
      </c>
      <c r="BB6" s="35">
        <f t="shared" si="6"/>
        <v>29.91</v>
      </c>
      <c r="BC6" s="35">
        <f t="shared" si="6"/>
        <v>29.54</v>
      </c>
      <c r="BD6" s="35">
        <f t="shared" si="6"/>
        <v>44.14</v>
      </c>
      <c r="BE6" s="34" t="str">
        <f>IF(BE7="","",IF(BE7="-","【-】","【"&amp;SUBSTITUTE(TEXT(BE7,"#,##0.00"),"-","△")&amp;"】"))</f>
        <v>【33.84】</v>
      </c>
      <c r="BF6" s="35">
        <f>IF(BF7="",NA(),BF7)</f>
        <v>301.27</v>
      </c>
      <c r="BG6" s="35">
        <f t="shared" ref="BG6:BO6" si="7">IF(BG7="",NA(),BG7)</f>
        <v>343.29</v>
      </c>
      <c r="BH6" s="35">
        <f t="shared" si="7"/>
        <v>303.33</v>
      </c>
      <c r="BI6" s="35">
        <f t="shared" si="7"/>
        <v>261.27</v>
      </c>
      <c r="BJ6" s="35">
        <f t="shared" si="7"/>
        <v>171.39</v>
      </c>
      <c r="BK6" s="35">
        <f t="shared" si="7"/>
        <v>1081.8</v>
      </c>
      <c r="BL6" s="35">
        <f t="shared" si="7"/>
        <v>974.93</v>
      </c>
      <c r="BM6" s="35">
        <f t="shared" si="7"/>
        <v>855.8</v>
      </c>
      <c r="BN6" s="35">
        <f t="shared" si="7"/>
        <v>789.46</v>
      </c>
      <c r="BO6" s="35">
        <f t="shared" si="7"/>
        <v>654.71</v>
      </c>
      <c r="BP6" s="34" t="str">
        <f>IF(BP7="","",IF(BP7="-","【-】","【"&amp;SUBSTITUTE(TEXT(BP7,"#,##0.00"),"-","△")&amp;"】"))</f>
        <v>【765.47】</v>
      </c>
      <c r="BQ6" s="35">
        <f>IF(BQ7="",NA(),BQ7)</f>
        <v>99.54</v>
      </c>
      <c r="BR6" s="35">
        <f t="shared" ref="BR6:BZ6" si="8">IF(BR7="",NA(),BR7)</f>
        <v>95.85</v>
      </c>
      <c r="BS6" s="35">
        <f t="shared" si="8"/>
        <v>94.46</v>
      </c>
      <c r="BT6" s="35">
        <f t="shared" si="8"/>
        <v>93.04</v>
      </c>
      <c r="BU6" s="35">
        <f t="shared" si="8"/>
        <v>91.42</v>
      </c>
      <c r="BV6" s="35">
        <f t="shared" si="8"/>
        <v>52.19</v>
      </c>
      <c r="BW6" s="35">
        <f t="shared" si="8"/>
        <v>55.32</v>
      </c>
      <c r="BX6" s="35">
        <f t="shared" si="8"/>
        <v>59.8</v>
      </c>
      <c r="BY6" s="35">
        <f t="shared" si="8"/>
        <v>57.77</v>
      </c>
      <c r="BZ6" s="35">
        <f t="shared" si="8"/>
        <v>65.37</v>
      </c>
      <c r="CA6" s="34" t="str">
        <f>IF(CA7="","",IF(CA7="-","【-】","【"&amp;SUBSTITUTE(TEXT(CA7,"#,##0.00"),"-","△")&amp;"】"))</f>
        <v>【59.59】</v>
      </c>
      <c r="CB6" s="35">
        <f>IF(CB7="",NA(),CB7)</f>
        <v>185.45</v>
      </c>
      <c r="CC6" s="35">
        <f t="shared" ref="CC6:CK6" si="9">IF(CC7="",NA(),CC7)</f>
        <v>192.68</v>
      </c>
      <c r="CD6" s="35">
        <f t="shared" si="9"/>
        <v>195.67</v>
      </c>
      <c r="CE6" s="35">
        <f t="shared" si="9"/>
        <v>199.34</v>
      </c>
      <c r="CF6" s="35">
        <f t="shared" si="9"/>
        <v>203.77</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57.93</v>
      </c>
      <c r="CN6" s="35">
        <f t="shared" ref="CN6:CV6" si="10">IF(CN7="",NA(),CN7)</f>
        <v>57.26</v>
      </c>
      <c r="CO6" s="35">
        <f t="shared" si="10"/>
        <v>56.89</v>
      </c>
      <c r="CP6" s="35">
        <f t="shared" si="10"/>
        <v>56.43</v>
      </c>
      <c r="CQ6" s="35">
        <f t="shared" si="10"/>
        <v>55.57</v>
      </c>
      <c r="CR6" s="35">
        <f t="shared" si="10"/>
        <v>52.31</v>
      </c>
      <c r="CS6" s="35">
        <f t="shared" si="10"/>
        <v>60.65</v>
      </c>
      <c r="CT6" s="35">
        <f t="shared" si="10"/>
        <v>51.75</v>
      </c>
      <c r="CU6" s="35">
        <f t="shared" si="10"/>
        <v>50.68</v>
      </c>
      <c r="CV6" s="35">
        <f t="shared" si="10"/>
        <v>54.06</v>
      </c>
      <c r="CW6" s="34" t="str">
        <f>IF(CW7="","",IF(CW7="-","【-】","【"&amp;SUBSTITUTE(TEXT(CW7,"#,##0.00"),"-","△")&amp;"】"))</f>
        <v>【51.30】</v>
      </c>
      <c r="CX6" s="35">
        <f>IF(CX7="",NA(),CX7)</f>
        <v>93.7</v>
      </c>
      <c r="CY6" s="35">
        <f t="shared" ref="CY6:DG6" si="11">IF(CY7="",NA(),CY7)</f>
        <v>93.79</v>
      </c>
      <c r="CZ6" s="35">
        <f t="shared" si="11"/>
        <v>94</v>
      </c>
      <c r="DA6" s="35">
        <f t="shared" si="11"/>
        <v>93.97</v>
      </c>
      <c r="DB6" s="35">
        <f t="shared" si="11"/>
        <v>94.12</v>
      </c>
      <c r="DC6" s="35">
        <f t="shared" si="11"/>
        <v>84.32</v>
      </c>
      <c r="DD6" s="35">
        <f t="shared" si="11"/>
        <v>84.58</v>
      </c>
      <c r="DE6" s="35">
        <f t="shared" si="11"/>
        <v>84.84</v>
      </c>
      <c r="DF6" s="35">
        <f t="shared" si="11"/>
        <v>84.86</v>
      </c>
      <c r="DG6" s="35">
        <f t="shared" si="11"/>
        <v>90.11</v>
      </c>
      <c r="DH6" s="34" t="str">
        <f>IF(DH7="","",IF(DH7="-","【-】","【"&amp;SUBSTITUTE(TEXT(DH7,"#,##0.00"),"-","△")&amp;"】"))</f>
        <v>【86.22】</v>
      </c>
      <c r="DI6" s="35">
        <f>IF(DI7="",NA(),DI7)</f>
        <v>32.74</v>
      </c>
      <c r="DJ6" s="35">
        <f t="shared" ref="DJ6:DR6" si="12">IF(DJ7="",NA(),DJ7)</f>
        <v>34.909999999999997</v>
      </c>
      <c r="DK6" s="35">
        <f t="shared" si="12"/>
        <v>37</v>
      </c>
      <c r="DL6" s="35">
        <f t="shared" si="12"/>
        <v>38.93</v>
      </c>
      <c r="DM6" s="35">
        <f t="shared" si="12"/>
        <v>40.880000000000003</v>
      </c>
      <c r="DN6" s="35">
        <f t="shared" si="12"/>
        <v>22.41</v>
      </c>
      <c r="DO6" s="35">
        <f t="shared" si="12"/>
        <v>22.9</v>
      </c>
      <c r="DP6" s="35">
        <f t="shared" si="12"/>
        <v>24.87</v>
      </c>
      <c r="DQ6" s="35">
        <f t="shared" si="12"/>
        <v>24.13</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202037</v>
      </c>
      <c r="D7" s="37">
        <v>46</v>
      </c>
      <c r="E7" s="37">
        <v>17</v>
      </c>
      <c r="F7" s="37">
        <v>5</v>
      </c>
      <c r="G7" s="37">
        <v>0</v>
      </c>
      <c r="H7" s="37" t="s">
        <v>96</v>
      </c>
      <c r="I7" s="37" t="s">
        <v>97</v>
      </c>
      <c r="J7" s="37" t="s">
        <v>98</v>
      </c>
      <c r="K7" s="37" t="s">
        <v>99</v>
      </c>
      <c r="L7" s="37" t="s">
        <v>100</v>
      </c>
      <c r="M7" s="37" t="s">
        <v>101</v>
      </c>
      <c r="N7" s="38" t="s">
        <v>102</v>
      </c>
      <c r="O7" s="38">
        <v>68.59</v>
      </c>
      <c r="P7" s="38">
        <v>16.25</v>
      </c>
      <c r="Q7" s="38">
        <v>97.57</v>
      </c>
      <c r="R7" s="38">
        <v>3827</v>
      </c>
      <c r="S7" s="38">
        <v>156810</v>
      </c>
      <c r="T7" s="38">
        <v>552.04</v>
      </c>
      <c r="U7" s="38">
        <v>284.06</v>
      </c>
      <c r="V7" s="38">
        <v>25390</v>
      </c>
      <c r="W7" s="38">
        <v>12</v>
      </c>
      <c r="X7" s="38">
        <v>2115.83</v>
      </c>
      <c r="Y7" s="38">
        <v>107.82</v>
      </c>
      <c r="Z7" s="38">
        <v>110.11</v>
      </c>
      <c r="AA7" s="38">
        <v>112.12</v>
      </c>
      <c r="AB7" s="38">
        <v>112.84</v>
      </c>
      <c r="AC7" s="38">
        <v>113.01</v>
      </c>
      <c r="AD7" s="38">
        <v>99.64</v>
      </c>
      <c r="AE7" s="38">
        <v>99.66</v>
      </c>
      <c r="AF7" s="38">
        <v>100.95</v>
      </c>
      <c r="AG7" s="38">
        <v>101.77</v>
      </c>
      <c r="AH7" s="38">
        <v>101.91</v>
      </c>
      <c r="AI7" s="38">
        <v>102.97</v>
      </c>
      <c r="AJ7" s="38">
        <v>0</v>
      </c>
      <c r="AK7" s="38">
        <v>0</v>
      </c>
      <c r="AL7" s="38">
        <v>0</v>
      </c>
      <c r="AM7" s="38">
        <v>0</v>
      </c>
      <c r="AN7" s="38">
        <v>0</v>
      </c>
      <c r="AO7" s="38">
        <v>214.61</v>
      </c>
      <c r="AP7" s="38">
        <v>225.39</v>
      </c>
      <c r="AQ7" s="38">
        <v>224.04</v>
      </c>
      <c r="AR7" s="38">
        <v>227.4</v>
      </c>
      <c r="AS7" s="38">
        <v>127.98</v>
      </c>
      <c r="AT7" s="38">
        <v>165.48</v>
      </c>
      <c r="AU7" s="38">
        <v>147.69</v>
      </c>
      <c r="AV7" s="38">
        <v>148.69999999999999</v>
      </c>
      <c r="AW7" s="38">
        <v>148.59</v>
      </c>
      <c r="AX7" s="38">
        <v>147.88999999999999</v>
      </c>
      <c r="AY7" s="38">
        <v>146.49</v>
      </c>
      <c r="AZ7" s="38">
        <v>29.45</v>
      </c>
      <c r="BA7" s="38">
        <v>31.84</v>
      </c>
      <c r="BB7" s="38">
        <v>29.91</v>
      </c>
      <c r="BC7" s="38">
        <v>29.54</v>
      </c>
      <c r="BD7" s="38">
        <v>44.14</v>
      </c>
      <c r="BE7" s="38">
        <v>33.840000000000003</v>
      </c>
      <c r="BF7" s="38">
        <v>301.27</v>
      </c>
      <c r="BG7" s="38">
        <v>343.29</v>
      </c>
      <c r="BH7" s="38">
        <v>303.33</v>
      </c>
      <c r="BI7" s="38">
        <v>261.27</v>
      </c>
      <c r="BJ7" s="38">
        <v>171.39</v>
      </c>
      <c r="BK7" s="38">
        <v>1081.8</v>
      </c>
      <c r="BL7" s="38">
        <v>974.93</v>
      </c>
      <c r="BM7" s="38">
        <v>855.8</v>
      </c>
      <c r="BN7" s="38">
        <v>789.46</v>
      </c>
      <c r="BO7" s="38">
        <v>654.71</v>
      </c>
      <c r="BP7" s="38">
        <v>765.47</v>
      </c>
      <c r="BQ7" s="38">
        <v>99.54</v>
      </c>
      <c r="BR7" s="38">
        <v>95.85</v>
      </c>
      <c r="BS7" s="38">
        <v>94.46</v>
      </c>
      <c r="BT7" s="38">
        <v>93.04</v>
      </c>
      <c r="BU7" s="38">
        <v>91.42</v>
      </c>
      <c r="BV7" s="38">
        <v>52.19</v>
      </c>
      <c r="BW7" s="38">
        <v>55.32</v>
      </c>
      <c r="BX7" s="38">
        <v>59.8</v>
      </c>
      <c r="BY7" s="38">
        <v>57.77</v>
      </c>
      <c r="BZ7" s="38">
        <v>65.37</v>
      </c>
      <c r="CA7" s="38">
        <v>59.59</v>
      </c>
      <c r="CB7" s="38">
        <v>185.45</v>
      </c>
      <c r="CC7" s="38">
        <v>192.68</v>
      </c>
      <c r="CD7" s="38">
        <v>195.67</v>
      </c>
      <c r="CE7" s="38">
        <v>199.34</v>
      </c>
      <c r="CF7" s="38">
        <v>203.77</v>
      </c>
      <c r="CG7" s="38">
        <v>296.14</v>
      </c>
      <c r="CH7" s="38">
        <v>283.17</v>
      </c>
      <c r="CI7" s="38">
        <v>263.76</v>
      </c>
      <c r="CJ7" s="38">
        <v>274.35000000000002</v>
      </c>
      <c r="CK7" s="38">
        <v>228.99</v>
      </c>
      <c r="CL7" s="38">
        <v>257.86</v>
      </c>
      <c r="CM7" s="38">
        <v>57.93</v>
      </c>
      <c r="CN7" s="38">
        <v>57.26</v>
      </c>
      <c r="CO7" s="38">
        <v>56.89</v>
      </c>
      <c r="CP7" s="38">
        <v>56.43</v>
      </c>
      <c r="CQ7" s="38">
        <v>55.57</v>
      </c>
      <c r="CR7" s="38">
        <v>52.31</v>
      </c>
      <c r="CS7" s="38">
        <v>60.65</v>
      </c>
      <c r="CT7" s="38">
        <v>51.75</v>
      </c>
      <c r="CU7" s="38">
        <v>50.68</v>
      </c>
      <c r="CV7" s="38">
        <v>54.06</v>
      </c>
      <c r="CW7" s="38">
        <v>51.3</v>
      </c>
      <c r="CX7" s="38">
        <v>93.7</v>
      </c>
      <c r="CY7" s="38">
        <v>93.79</v>
      </c>
      <c r="CZ7" s="38">
        <v>94</v>
      </c>
      <c r="DA7" s="38">
        <v>93.97</v>
      </c>
      <c r="DB7" s="38">
        <v>94.12</v>
      </c>
      <c r="DC7" s="38">
        <v>84.32</v>
      </c>
      <c r="DD7" s="38">
        <v>84.58</v>
      </c>
      <c r="DE7" s="38">
        <v>84.84</v>
      </c>
      <c r="DF7" s="38">
        <v>84.86</v>
      </c>
      <c r="DG7" s="38">
        <v>90.11</v>
      </c>
      <c r="DH7" s="38">
        <v>86.22</v>
      </c>
      <c r="DI7" s="38">
        <v>32.74</v>
      </c>
      <c r="DJ7" s="38">
        <v>34.909999999999997</v>
      </c>
      <c r="DK7" s="38">
        <v>37</v>
      </c>
      <c r="DL7" s="38">
        <v>38.93</v>
      </c>
      <c r="DM7" s="38">
        <v>40.880000000000003</v>
      </c>
      <c r="DN7" s="38">
        <v>22.41</v>
      </c>
      <c r="DO7" s="38">
        <v>22.9</v>
      </c>
      <c r="DP7" s="38">
        <v>24.87</v>
      </c>
      <c r="DQ7" s="38">
        <v>24.13</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経営管理課</cp:lastModifiedBy>
  <cp:lastPrinted>2021-01-19T02:07:27Z</cp:lastPrinted>
  <dcterms:created xsi:type="dcterms:W3CDTF">2020-12-04T02:36:31Z</dcterms:created>
  <dcterms:modified xsi:type="dcterms:W3CDTF">2021-01-19T02:17:26Z</dcterms:modified>
  <cp:category/>
</cp:coreProperties>
</file>