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M:\経理係\財政課照会等\R2\20210115　経営比較分析表（0122締切-）\回答\"/>
    </mc:Choice>
  </mc:AlternateContent>
  <xr:revisionPtr revIDLastSave="0" documentId="13_ncr:1_{3AA48261-FDF4-426C-B65B-A7C518279FDE}" xr6:coauthVersionLast="36" xr6:coauthVersionMax="36" xr10:uidLastSave="{00000000-0000-0000-0000-000000000000}"/>
  <workbookProtection workbookAlgorithmName="SHA-512" workbookHashValue="kNhPPOi5xBQXP+5iQLiAxqkAE3mrDFclr99GQFxRBbw93DEpcIRmjkZkzvud1aeh+BxgiXTNb425+ZFjpQcTaA==" workbookSaltValue="MGp2U+81GrXyJz7RPf8gC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AD10" i="4" s="1"/>
  <c r="Q6" i="5"/>
  <c r="P6" i="5"/>
  <c r="O6" i="5"/>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AT8" i="4"/>
  <c r="W8" i="4"/>
  <c r="I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<sst xmlns="http://schemas.openxmlformats.org/spreadsheetml/2006/main" count="231" uniqueCount="116">
  <si>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</si>
  <si>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</si>
  <si>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</si>
  <si>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</si>
  <si>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</si>
  <si>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</si>
  <si>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</si>
  <si>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</si>
  <si>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</si>
  <si>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</si>
  <si>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</si>
  <si>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</si>
  <si>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</si>
  <si>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</si>
  <si>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</si>
  <si>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</si>
  <si>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</si>
  <si>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</si>
  <si>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</si>
  <si>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</si>
  <si>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</si>
  <si>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</si>
  <si>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</si>
  <si>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</si>
  <si>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</si>
  <si>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</si>
  <si>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</si>
  <si>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</si>
  <si>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</si>
  <si>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</si>
  <si>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</si>
  <si>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</si>
  <si>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</si>
  <si>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</si>
  <si>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</si>
  <si>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</si>
  <si>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</si>
  <si>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</si>
  <si>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</si>
  <si>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</si>
  <si>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</si>
  <si>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</si>
  <si>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</si>
  <si>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</si>
  <si>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</si>
  <si>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</si>
  <si>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</si>
  <si>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</si>
  <si>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</si>
  <si>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</si>
  <si>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</si>
  <si>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</si>
  <si>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</si>
  <si>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</si>
  <si>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</si>
  <si>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</si>
  <si>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</si>
  <si>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</si>
  <si>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</si>
  <si>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</si>
  <si>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</si>
  <si>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</si>
  <si>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</si>
  <si>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</si>
  <si>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</si>
  <si>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</si>
  <si>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</si>
  <si>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</si>
  <si>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</si>
  <si>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</si>
  <si>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</si>
  <si>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</si>
  <si>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</si>
  <si>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</si>
  <si>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</si>
  <si>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</si>
  <si>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</si>
  <si>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</si>
  <si>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</si>
  <si>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</si>
  <si>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</si>
  <si>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</si>
  <si>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</si>
  <si>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</si>
  <si>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</si>
  <si>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</si>
  <si>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</si>
  <si>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</si>
  <si>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</si>
  <si>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</si>
  <si>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</si>
  <si>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</si>
  <si>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</si>
  <si>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</si>
  <si>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</si>
  <si>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</si>
  <si>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上田市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</si>
  <si>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</si>
  <si>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</si>
  <si>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</si>
  <si>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</si>
  <si>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</si>
  <si>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</si>
  <si>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</si>
  <si>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</si>
  <si>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</si>
  <si>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</si>
  <si>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</si>
  <si>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</si>
  <si>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</si>
  <si>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</si>
  <si>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</si>
  <si>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</si>
  <si>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有形固定資産減価償却率は増加傾向にありますが、管渠については法定耐用年数を迎えていないため、管渠老朽化率は0％であり、管渠改善率も0％です。</t>
    <phoneticPr fontId="4"/>
  </si>
  <si>
    <t xml:space="preserve"> 経常収支比率は100％、累積欠損金比率は0％ですが、経費回収率が100％を下回っています。使用料で経費を回収できておらず、一般会計の繰入金で補てんしている状況にあります。
 流動比率は100％を上回っているため、短期的な債務に対する支払能力はあると言えます。減少傾向にある要因としては、企業債の元金償還金による流動負債の増加だと考えられますが、企業債残高対事業規模比率が減少傾向にあることから、企業債の償還は順調に進んでいると考えられます。
 汚水処理原価は減価償却費と支払利息が減少傾向にありますが、令和元年度は災害復旧による維持管理費の増加が要因と考えられます。
 施設利用率は人口減少や節水機器の普及等社会情勢の変化により、計画と現状にかい離が発生し、20％台を推移しており、処理能力に余剰が生じています。
 水洗化率は、増加傾向にあるものの、水洗化人口が50人程度であるため、人口変動の影響を受けやすい地域です。
 </t>
    <phoneticPr fontId="4"/>
  </si>
  <si>
    <t xml:space="preserve"> 現状は概ね健全経営を維持していますが、供用開始から20年を超え、施設の更新費用や修繕費用の増加が懸念されます。
 地理的な条件から、統合をすることが難しい処理場であるため、今後も単独で稼働していく事が想定されますが、前述のとおり、水洗化人口が50人程度で使用料収入も限られますので、内部留保を活用しながら適切な施設の維持管理に努め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</si>
</sst>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91-4C4B-BD86-DD9F213C542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091-4C4B-BD86-DD9F213C542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26.53</c:v>
                </c:pt>
                <c:pt idx="1">
                  <c:v>26.53</c:v>
                </c:pt>
                <c:pt idx="2">
                  <c:v>26.53</c:v>
                </c:pt>
                <c:pt idx="3">
                  <c:v>26.53</c:v>
                </c:pt>
                <c:pt idx="4">
                  <c:v>28.57</c:v>
                </c:pt>
              </c:numCache>
            </c:numRef>
          </c:val>
          <c:extLst>
            <c:ext xmlns:c16="http://schemas.microsoft.com/office/drawing/2014/chart" uri="{C3380CC4-5D6E-409C-BE32-E72D297353CC}">
              <c16:uniqueId val="{00000000-BAED-481C-A0BF-C61DCBCD82C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34.92</c:v>
                </c:pt>
                <c:pt idx="1">
                  <c:v>36.44</c:v>
                </c:pt>
                <c:pt idx="2">
                  <c:v>34.29</c:v>
                </c:pt>
                <c:pt idx="3">
                  <c:v>35.340000000000003</c:v>
                </c:pt>
                <c:pt idx="4">
                  <c:v>34.68</c:v>
                </c:pt>
              </c:numCache>
            </c:numRef>
          </c:val>
          <c:smooth val="0"/>
          <c:extLst>
            <c:ext xmlns:c16="http://schemas.microsoft.com/office/drawing/2014/chart" uri="{C3380CC4-5D6E-409C-BE32-E72D297353CC}">
              <c16:uniqueId val="{00000001-BAED-481C-A0BF-C61DCBCD82C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83.33</c:v>
                </c:pt>
                <c:pt idx="1">
                  <c:v>83.33</c:v>
                </c:pt>
                <c:pt idx="2">
                  <c:v>86.96</c:v>
                </c:pt>
                <c:pt idx="3">
                  <c:v>88.89</c:v>
                </c:pt>
                <c:pt idx="4">
                  <c:v>89.8</c:v>
                </c:pt>
              </c:numCache>
            </c:numRef>
          </c:val>
          <c:extLst>
            <c:ext xmlns:c16="http://schemas.microsoft.com/office/drawing/2014/chart" uri="{C3380CC4-5D6E-409C-BE32-E72D297353CC}">
              <c16:uniqueId val="{00000000-39D1-4873-80C2-32F4DA63D76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88.64</c:v>
                </c:pt>
                <c:pt idx="1">
                  <c:v>89.93</c:v>
                </c:pt>
                <c:pt idx="2">
                  <c:v>89.88</c:v>
                </c:pt>
                <c:pt idx="3">
                  <c:v>91.52</c:v>
                </c:pt>
                <c:pt idx="4">
                  <c:v>90.33</c:v>
                </c:pt>
              </c:numCache>
            </c:numRef>
          </c:val>
          <c:smooth val="0"/>
          <c:extLst>
            <c:ext xmlns:c16="http://schemas.microsoft.com/office/drawing/2014/chart" uri="{C3380CC4-5D6E-409C-BE32-E72D297353CC}">
              <c16:uniqueId val="{00000001-39D1-4873-80C2-32F4DA63D76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78.27</c:v>
                </c:pt>
                <c:pt idx="1">
                  <c:v>128.38999999999999</c:v>
                </c:pt>
                <c:pt idx="2">
                  <c:v>100</c:v>
                </c:pt>
                <c:pt idx="3">
                  <c:v>107.01</c:v>
                </c:pt>
                <c:pt idx="4">
                  <c:v>100</c:v>
                </c:pt>
              </c:numCache>
            </c:numRef>
          </c:val>
          <c:extLst>
            <c:ext xmlns:c16="http://schemas.microsoft.com/office/drawing/2014/chart" uri="{C3380CC4-5D6E-409C-BE32-E72D297353CC}">
              <c16:uniqueId val="{00000000-3141-447C-8767-36E3EFAFDFA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94.85</c:v>
                </c:pt>
                <c:pt idx="1">
                  <c:v>96.1</c:v>
                </c:pt>
                <c:pt idx="2">
                  <c:v>97.69</c:v>
                </c:pt>
                <c:pt idx="3">
                  <c:v>91.26</c:v>
                </c:pt>
                <c:pt idx="4">
                  <c:v>99.2</c:v>
                </c:pt>
              </c:numCache>
            </c:numRef>
          </c:val>
          <c:smooth val="0"/>
          <c:extLst>
            <c:ext xmlns:c16="http://schemas.microsoft.com/office/drawing/2014/chart" uri="{C3380CC4-5D6E-409C-BE32-E72D297353CC}">
              <c16:uniqueId val="{00000001-3141-447C-8767-36E3EFAFDFA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50.66</c:v>
                </c:pt>
                <c:pt idx="1">
                  <c:v>52.27</c:v>
                </c:pt>
                <c:pt idx="2">
                  <c:v>53.84</c:v>
                </c:pt>
                <c:pt idx="3">
                  <c:v>55.41</c:v>
                </c:pt>
                <c:pt idx="4">
                  <c:v>56.67</c:v>
                </c:pt>
              </c:numCache>
            </c:numRef>
          </c:val>
          <c:extLst>
            <c:ext xmlns:c16="http://schemas.microsoft.com/office/drawing/2014/chart" uri="{C3380CC4-5D6E-409C-BE32-E72D297353CC}">
              <c16:uniqueId val="{00000000-961D-4306-A957-F2A2F61C3FE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33.58</c:v>
                </c:pt>
                <c:pt idx="1">
                  <c:v>32.36</c:v>
                </c:pt>
                <c:pt idx="2">
                  <c:v>31.73</c:v>
                </c:pt>
                <c:pt idx="3">
                  <c:v>30.28</c:v>
                </c:pt>
                <c:pt idx="4">
                  <c:v>31</c:v>
                </c:pt>
              </c:numCache>
            </c:numRef>
          </c:val>
          <c:smooth val="0"/>
          <c:extLst>
            <c:ext xmlns:c16="http://schemas.microsoft.com/office/drawing/2014/chart" uri="{C3380CC4-5D6E-409C-BE32-E72D297353CC}">
              <c16:uniqueId val="{00000001-961D-4306-A957-F2A2F61C3FE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E1-4A80-B362-F3B705CF36A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6E1-4A80-B362-F3B705CF36A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295.79000000000002</c:v>
                </c:pt>
                <c:pt idx="1">
                  <c:v>0</c:v>
                </c:pt>
                <c:pt idx="2">
                  <c:v>0</c:v>
                </c:pt>
                <c:pt idx="3">
                  <c:v>0</c:v>
                </c:pt>
                <c:pt idx="4">
                  <c:v>0</c:v>
                </c:pt>
              </c:numCache>
            </c:numRef>
          </c:val>
          <c:extLst>
            <c:ext xmlns:c16="http://schemas.microsoft.com/office/drawing/2014/chart" uri="{C3380CC4-5D6E-409C-BE32-E72D297353CC}">
              <c16:uniqueId val="{00000000-5F70-4BC3-9314-7FF878C049D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1033.78</c:v>
                </c:pt>
                <c:pt idx="1">
                  <c:v>929.29</c:v>
                </c:pt>
                <c:pt idx="2">
                  <c:v>1037.73</c:v>
                </c:pt>
                <c:pt idx="3">
                  <c:v>1597.09</c:v>
                </c:pt>
                <c:pt idx="4">
                  <c:v>1500.46</c:v>
                </c:pt>
              </c:numCache>
            </c:numRef>
          </c:val>
          <c:smooth val="0"/>
          <c:extLst>
            <c:ext xmlns:c16="http://schemas.microsoft.com/office/drawing/2014/chart" uri="{C3380CC4-5D6E-409C-BE32-E72D297353CC}">
              <c16:uniqueId val="{00000001-5F70-4BC3-9314-7FF878C049D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2099.0500000000002</c:v>
                </c:pt>
                <c:pt idx="1">
                  <c:v>2034</c:v>
                </c:pt>
                <c:pt idx="2">
                  <c:v>1912.72</c:v>
                </c:pt>
                <c:pt idx="3">
                  <c:v>1800.95</c:v>
                </c:pt>
                <c:pt idx="4">
                  <c:v>1724.44</c:v>
                </c:pt>
              </c:numCache>
            </c:numRef>
          </c:val>
          <c:extLst>
            <c:ext xmlns:c16="http://schemas.microsoft.com/office/drawing/2014/chart" uri="{C3380CC4-5D6E-409C-BE32-E72D297353CC}">
              <c16:uniqueId val="{00000000-40C9-4FF8-A750-5F05746417D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133.78</c:v>
                </c:pt>
                <c:pt idx="1">
                  <c:v>216.89</c:v>
                </c:pt>
                <c:pt idx="2">
                  <c:v>89.03</c:v>
                </c:pt>
                <c:pt idx="3">
                  <c:v>88.56</c:v>
                </c:pt>
                <c:pt idx="4">
                  <c:v>81.260000000000005</c:v>
                </c:pt>
              </c:numCache>
            </c:numRef>
          </c:val>
          <c:smooth val="0"/>
          <c:extLst>
            <c:ext xmlns:c16="http://schemas.microsoft.com/office/drawing/2014/chart" uri="{C3380CC4-5D6E-409C-BE32-E72D297353CC}">
              <c16:uniqueId val="{00000001-40C9-4FF8-A750-5F05746417D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2592.5500000000002</c:v>
                </c:pt>
                <c:pt idx="1">
                  <c:v>929.56</c:v>
                </c:pt>
                <c:pt idx="2">
                  <c:v>859.29</c:v>
                </c:pt>
                <c:pt idx="3">
                  <c:v>692.26</c:v>
                </c:pt>
                <c:pt idx="4">
                  <c:v>423.84</c:v>
                </c:pt>
              </c:numCache>
            </c:numRef>
          </c:val>
          <c:extLst>
            <c:ext xmlns:c16="http://schemas.microsoft.com/office/drawing/2014/chart" uri="{C3380CC4-5D6E-409C-BE32-E72D297353CC}">
              <c16:uniqueId val="{00000000-29B3-4762-B755-A9298B0EAAF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2464.06</c:v>
                </c:pt>
                <c:pt idx="1">
                  <c:v>1914.94</c:v>
                </c:pt>
                <c:pt idx="2">
                  <c:v>1759.36</c:v>
                </c:pt>
                <c:pt idx="3">
                  <c:v>1837.88</c:v>
                </c:pt>
                <c:pt idx="4">
                  <c:v>1748.51</c:v>
                </c:pt>
              </c:numCache>
            </c:numRef>
          </c:val>
          <c:smooth val="0"/>
          <c:extLst>
            <c:ext xmlns:c16="http://schemas.microsoft.com/office/drawing/2014/chart" uri="{C3380CC4-5D6E-409C-BE32-E72D297353CC}">
              <c16:uniqueId val="{00000001-29B3-4762-B755-A9298B0EAAF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22.47</c:v>
                </c:pt>
                <c:pt idx="1">
                  <c:v>37.770000000000003</c:v>
                </c:pt>
                <c:pt idx="2">
                  <c:v>41.56</c:v>
                </c:pt>
                <c:pt idx="3">
                  <c:v>56.2</c:v>
                </c:pt>
                <c:pt idx="4">
                  <c:v>22.08</c:v>
                </c:pt>
              </c:numCache>
            </c:numRef>
          </c:val>
          <c:extLst>
            <c:ext xmlns:c16="http://schemas.microsoft.com/office/drawing/2014/chart" uri="{C3380CC4-5D6E-409C-BE32-E72D297353CC}">
              <c16:uniqueId val="{00000000-3669-49A6-8CA4-BE3D657F0EC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32.909999999999997</c:v>
                </c:pt>
                <c:pt idx="1">
                  <c:v>34.020000000000003</c:v>
                </c:pt>
                <c:pt idx="2">
                  <c:v>37.200000000000003</c:v>
                </c:pt>
                <c:pt idx="3">
                  <c:v>35.03</c:v>
                </c:pt>
                <c:pt idx="4">
                  <c:v>34.99</c:v>
                </c:pt>
              </c:numCache>
            </c:numRef>
          </c:val>
          <c:smooth val="0"/>
          <c:extLst>
            <c:ext xmlns:c16="http://schemas.microsoft.com/office/drawing/2014/chart" uri="{C3380CC4-5D6E-409C-BE32-E72D297353CC}">
              <c16:uniqueId val="{00000001-3669-49A6-8CA4-BE3D657F0EC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821.2</c:v>
                </c:pt>
                <c:pt idx="1">
                  <c:v>508.36</c:v>
                </c:pt>
                <c:pt idx="2">
                  <c:v>463.17</c:v>
                </c:pt>
                <c:pt idx="3">
                  <c:v>344.13</c:v>
                </c:pt>
                <c:pt idx="4">
                  <c:v>874.12</c:v>
                </c:pt>
              </c:numCache>
            </c:numRef>
          </c:val>
          <c:extLst>
            <c:ext xmlns:c16="http://schemas.microsoft.com/office/drawing/2014/chart" uri="{C3380CC4-5D6E-409C-BE32-E72D297353CC}">
              <c16:uniqueId val="{00000000-38F5-4703-9581-FC9D0DD8BAE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561.54</c:v>
                </c:pt>
                <c:pt idx="1">
                  <c:v>553.77</c:v>
                </c:pt>
                <c:pt idx="2">
                  <c:v>508.64</c:v>
                </c:pt>
                <c:pt idx="3">
                  <c:v>525.22</c:v>
                </c:pt>
                <c:pt idx="4">
                  <c:v>520.91999999999996</c:v>
                </c:pt>
              </c:numCache>
            </c:numRef>
          </c:val>
          <c:smooth val="0"/>
          <c:extLst>
            <c:ext xmlns:c16="http://schemas.microsoft.com/office/drawing/2014/chart" uri="{C3380CC4-5D6E-409C-BE32-E72D297353CC}">
              <c16:uniqueId val="{00000001-38F5-4703-9581-FC9D0DD8BAE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【1,399.60】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　上田市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非設置</v>
      </c>
      <c r="AE8" s="50"/>
      <c r="AF8" s="50"/>
      <c r="AG8" s="50"/>
      <c r="AH8" s="50"/>
      <c r="AI8" s="50"/>
      <c r="AJ8" s="50"/>
      <c r="AK8" s="3"/>
      <c r="AL8" s="51">
        <f>データ!S6</f>
        <v>156810</v>
      </c>
      <c r="AM8" s="51"/>
      <c r="AN8" s="51"/>
      <c r="AO8" s="51"/>
      <c r="AP8" s="51"/>
      <c r="AQ8" s="51"/>
      <c r="AR8" s="51"/>
      <c r="AS8" s="51"/>
      <c r="AT8" s="46">
        <f>データ!T6</f>
        <v>552.04</v>
      </c>
      <c r="AU8" s="46"/>
      <c r="AV8" s="46"/>
      <c r="AW8" s="46"/>
      <c r="AX8" s="46"/>
      <c r="AY8" s="46"/>
      <c r="AZ8" s="46"/>
      <c r="BA8" s="46"/>
      <c r="BB8" s="46">
        <f>データ!U6</f>
        <v>284.06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80.3</v>
      </c>
      <c r="J10" s="46"/>
      <c r="K10" s="46"/>
      <c r="L10" s="46"/>
      <c r="M10" s="46"/>
      <c r="N10" s="46"/>
      <c r="O10" s="46"/>
      <c r="P10" s="46">
        <f>データ!P6</f>
        <v>0.03</v>
      </c>
      <c r="Q10" s="46"/>
      <c r="R10" s="46"/>
      <c r="S10" s="46"/>
      <c r="T10" s="46"/>
      <c r="U10" s="46"/>
      <c r="V10" s="46"/>
      <c r="W10" s="46">
        <f>データ!Q6</f>
        <v>100</v>
      </c>
      <c r="X10" s="46"/>
      <c r="Y10" s="46"/>
      <c r="Z10" s="46"/>
      <c r="AA10" s="46"/>
      <c r="AB10" s="46"/>
      <c r="AC10" s="46"/>
      <c r="AD10" s="51">
        <f>データ!R6</f>
        <v>3827</v>
      </c>
      <c r="AE10" s="51"/>
      <c r="AF10" s="51"/>
      <c r="AG10" s="51"/>
      <c r="AH10" s="51"/>
      <c r="AI10" s="51"/>
      <c r="AJ10" s="51"/>
      <c r="AK10" s="2"/>
      <c r="AL10" s="51">
        <f>データ!V6</f>
        <v>49</v>
      </c>
      <c r="AM10" s="51"/>
      <c r="AN10" s="51"/>
      <c r="AO10" s="51"/>
      <c r="AP10" s="51"/>
      <c r="AQ10" s="51"/>
      <c r="AR10" s="51"/>
      <c r="AS10" s="51"/>
      <c r="AT10" s="46">
        <f>データ!W6</f>
        <v>0.02</v>
      </c>
      <c r="AU10" s="46"/>
      <c r="AV10" s="46"/>
      <c r="AW10" s="46"/>
      <c r="AX10" s="46"/>
      <c r="AY10" s="46"/>
      <c r="AZ10" s="46"/>
      <c r="BA10" s="46"/>
      <c r="BB10" s="46">
        <f>データ!X6</f>
        <v>2450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【98.84】</v>
      </c>
      <c r="F85" s="26" t="str">
        <f>データ!AT6</f>
        <v>【1,399.60】</v>
      </c>
      <c r="G85" s="26" t="str">
        <f>データ!BE6</f>
        <v>【83.42】</v>
      </c>
      <c r="H85" s="26" t="str">
        <f>データ!BP6</f>
        <v>【1,682.85】</v>
      </c>
      <c r="I85" s="26" t="str">
        <f>データ!CA6</f>
        <v>【36.18】</v>
      </c>
      <c r="J85" s="26" t="str">
        <f>データ!CL6</f>
        <v>【510.14】</v>
      </c>
      <c r="K85" s="26" t="str">
        <f>データ!CW6</f>
        <v>【35.17】</v>
      </c>
      <c r="L85" s="26" t="str">
        <f>データ!DH6</f>
        <v>【90.15】</v>
      </c>
      <c r="M85" s="26" t="str">
        <f>データ!DS6</f>
        <v>【30.43】</v>
      </c>
      <c r="N85" s="26" t="str">
        <f>データ!ED6</f>
        <v>【0.00】</v>
      </c>
      <c r="O85" s="26" t="str">
        <f>データ!EO6</f>
        <v>【0.00】</v>
      </c>
    </row>
  </sheetData>
  <sheetProtection algorithmName="SHA-512" hashValue="4IC8HL/GwTwCwGY9MEYXMxS/C7uVspYEYuRDPHHAHTqjHosd+52ECieo/gV8nWmbsmd/OxiVP1FO9GczX7UVGQ==" saltValue="vtoFkHaIq9AtezBgSavcq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202037</v>
      </c>
      <c r="D6" s="33">
        <f t="shared" si="3"/>
        <v>46</v>
      </c>
      <c r="E6" s="33">
        <f t="shared" si="3"/>
        <v>17</v>
      </c>
      <c r="F6" s="33">
        <f t="shared" si="3"/>
        <v>9</v>
      </c>
      <c r="G6" s="33">
        <f t="shared" si="3"/>
        <v>0</v>
      </c>
      <c r="H6" s="33" t="str">
        <f t="shared" si="3"/>
        <v>長野県　上田市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80.3</v>
      </c>
      <c r="P6" s="34">
        <f t="shared" si="3"/>
        <v>0.03</v>
      </c>
      <c r="Q6" s="34">
        <f t="shared" si="3"/>
        <v>100</v>
      </c>
      <c r="R6" s="34">
        <f t="shared" si="3"/>
        <v>3827</v>
      </c>
      <c r="S6" s="34">
        <f t="shared" si="3"/>
        <v>156810</v>
      </c>
      <c r="T6" s="34">
        <f t="shared" si="3"/>
        <v>552.04</v>
      </c>
      <c r="U6" s="34">
        <f t="shared" si="3"/>
        <v>284.06</v>
      </c>
      <c r="V6" s="34">
        <f t="shared" si="3"/>
        <v>49</v>
      </c>
      <c r="W6" s="34">
        <f t="shared" si="3"/>
        <v>0.02</v>
      </c>
      <c r="X6" s="34">
        <f t="shared" si="3"/>
        <v>2450</v>
      </c>
      <c r="Y6" s="35">
        <f>IF(Y7="",NA(),Y7)</f>
        <v>78.27</v>
      </c>
      <c r="Z6" s="35">
        <f t="shared" ref="Z6:AH6" si="4">IF(Z7="",NA(),Z7)</f>
        <v>128.38999999999999</v>
      </c>
      <c r="AA6" s="35">
        <f t="shared" si="4"/>
        <v>100</v>
      </c>
      <c r="AB6" s="35">
        <f t="shared" si="4"/>
        <v>107.01</v>
      </c>
      <c r="AC6" s="35">
        <f t="shared" si="4"/>
        <v>100</v>
      </c>
      <c r="AD6" s="35">
        <f t="shared" si="4"/>
        <v>94.85</v>
      </c>
      <c r="AE6" s="35">
        <f t="shared" si="4"/>
        <v>96.1</v>
      </c>
      <c r="AF6" s="35">
        <f t="shared" si="4"/>
        <v>97.69</v>
      </c>
      <c r="AG6" s="35">
        <f t="shared" si="4"/>
        <v>91.26</v>
      </c>
      <c r="AH6" s="35">
        <f t="shared" si="4"/>
        <v>99.2</v>
      </c>
      <c r="AI6" s="34" t="str">
        <f>IF(AI7="","",IF(AI7="-","【-】","【"&amp;SUBSTITUTE(TEXT(AI7,"#,##0.00"),"-","△")&amp;"】"))</f>
        <v>【98.84】</v>
      </c>
      <c r="AJ6" s="35">
        <f>IF(AJ7="",NA(),AJ7)</f>
        <v>295.79000000000002</v>
      </c>
      <c r="AK6" s="34">
        <f t="shared" ref="AK6:AS6" si="5">IF(AK7="",NA(),AK7)</f>
        <v>0</v>
      </c>
      <c r="AL6" s="34">
        <f t="shared" si="5"/>
        <v>0</v>
      </c>
      <c r="AM6" s="34">
        <f t="shared" si="5"/>
        <v>0</v>
      </c>
      <c r="AN6" s="34">
        <f t="shared" si="5"/>
        <v>0</v>
      </c>
      <c r="AO6" s="35">
        <f t="shared" si="5"/>
        <v>1033.78</v>
      </c>
      <c r="AP6" s="35">
        <f t="shared" si="5"/>
        <v>929.29</v>
      </c>
      <c r="AQ6" s="35">
        <f t="shared" si="5"/>
        <v>1037.73</v>
      </c>
      <c r="AR6" s="35">
        <f t="shared" si="5"/>
        <v>1597.09</v>
      </c>
      <c r="AS6" s="35">
        <f t="shared" si="5"/>
        <v>1500.46</v>
      </c>
      <c r="AT6" s="34" t="str">
        <f>IF(AT7="","",IF(AT7="-","【-】","【"&amp;SUBSTITUTE(TEXT(AT7,"#,##0.00"),"-","△")&amp;"】"))</f>
        <v>【1,399.60】</v>
      </c>
      <c r="AU6" s="35">
        <f>IF(AU7="",NA(),AU7)</f>
        <v>2099.0500000000002</v>
      </c>
      <c r="AV6" s="35">
        <f t="shared" ref="AV6:BD6" si="6">IF(AV7="",NA(),AV7)</f>
        <v>2034</v>
      </c>
      <c r="AW6" s="35">
        <f t="shared" si="6"/>
        <v>1912.72</v>
      </c>
      <c r="AX6" s="35">
        <f t="shared" si="6"/>
        <v>1800.95</v>
      </c>
      <c r="AY6" s="35">
        <f t="shared" si="6"/>
        <v>1724.44</v>
      </c>
      <c r="AZ6" s="35">
        <f t="shared" si="6"/>
        <v>133.78</v>
      </c>
      <c r="BA6" s="35">
        <f t="shared" si="6"/>
        <v>216.89</v>
      </c>
      <c r="BB6" s="35">
        <f t="shared" si="6"/>
        <v>89.03</v>
      </c>
      <c r="BC6" s="35">
        <f t="shared" si="6"/>
        <v>88.56</v>
      </c>
      <c r="BD6" s="35">
        <f t="shared" si="6"/>
        <v>81.260000000000005</v>
      </c>
      <c r="BE6" s="34" t="str">
        <f>IF(BE7="","",IF(BE7="-","【-】","【"&amp;SUBSTITUTE(TEXT(BE7,"#,##0.00"),"-","△")&amp;"】"))</f>
        <v>【83.42】</v>
      </c>
      <c r="BF6" s="35">
        <f>IF(BF7="",NA(),BF7)</f>
        <v>2592.5500000000002</v>
      </c>
      <c r="BG6" s="35">
        <f t="shared" ref="BG6:BO6" si="7">IF(BG7="",NA(),BG7)</f>
        <v>929.56</v>
      </c>
      <c r="BH6" s="35">
        <f t="shared" si="7"/>
        <v>859.29</v>
      </c>
      <c r="BI6" s="35">
        <f t="shared" si="7"/>
        <v>692.26</v>
      </c>
      <c r="BJ6" s="35">
        <f t="shared" si="7"/>
        <v>423.84</v>
      </c>
      <c r="BK6" s="35">
        <f t="shared" si="7"/>
        <v>2464.06</v>
      </c>
      <c r="BL6" s="35">
        <f t="shared" si="7"/>
        <v>1914.94</v>
      </c>
      <c r="BM6" s="35">
        <f t="shared" si="7"/>
        <v>1759.36</v>
      </c>
      <c r="BN6" s="35">
        <f t="shared" si="7"/>
        <v>1837.88</v>
      </c>
      <c r="BO6" s="35">
        <f t="shared" si="7"/>
        <v>1748.51</v>
      </c>
      <c r="BP6" s="34" t="str">
        <f>IF(BP7="","",IF(BP7="-","【-】","【"&amp;SUBSTITUTE(TEXT(BP7,"#,##0.00"),"-","△")&amp;"】"))</f>
        <v>【1,682.85】</v>
      </c>
      <c r="BQ6" s="35">
        <f>IF(BQ7="",NA(),BQ7)</f>
        <v>22.47</v>
      </c>
      <c r="BR6" s="35">
        <f t="shared" ref="BR6:BZ6" si="8">IF(BR7="",NA(),BR7)</f>
        <v>37.770000000000003</v>
      </c>
      <c r="BS6" s="35">
        <f t="shared" si="8"/>
        <v>41.56</v>
      </c>
      <c r="BT6" s="35">
        <f t="shared" si="8"/>
        <v>56.2</v>
      </c>
      <c r="BU6" s="35">
        <f t="shared" si="8"/>
        <v>22.08</v>
      </c>
      <c r="BV6" s="35">
        <f t="shared" si="8"/>
        <v>32.909999999999997</v>
      </c>
      <c r="BW6" s="35">
        <f t="shared" si="8"/>
        <v>34.020000000000003</v>
      </c>
      <c r="BX6" s="35">
        <f t="shared" si="8"/>
        <v>37.200000000000003</v>
      </c>
      <c r="BY6" s="35">
        <f t="shared" si="8"/>
        <v>35.03</v>
      </c>
      <c r="BZ6" s="35">
        <f t="shared" si="8"/>
        <v>34.99</v>
      </c>
      <c r="CA6" s="34" t="str">
        <f>IF(CA7="","",IF(CA7="-","【-】","【"&amp;SUBSTITUTE(TEXT(CA7,"#,##0.00"),"-","△")&amp;"】"))</f>
        <v>【36.18】</v>
      </c>
      <c r="CB6" s="35">
        <f>IF(CB7="",NA(),CB7)</f>
        <v>821.2</v>
      </c>
      <c r="CC6" s="35">
        <f t="shared" ref="CC6:CK6" si="9">IF(CC7="",NA(),CC7)</f>
        <v>508.36</v>
      </c>
      <c r="CD6" s="35">
        <f t="shared" si="9"/>
        <v>463.17</v>
      </c>
      <c r="CE6" s="35">
        <f t="shared" si="9"/>
        <v>344.13</v>
      </c>
      <c r="CF6" s="35">
        <f t="shared" si="9"/>
        <v>874.12</v>
      </c>
      <c r="CG6" s="35">
        <f t="shared" si="9"/>
        <v>561.54</v>
      </c>
      <c r="CH6" s="35">
        <f t="shared" si="9"/>
        <v>553.77</v>
      </c>
      <c r="CI6" s="35">
        <f t="shared" si="9"/>
        <v>508.64</v>
      </c>
      <c r="CJ6" s="35">
        <f t="shared" si="9"/>
        <v>525.22</v>
      </c>
      <c r="CK6" s="35">
        <f t="shared" si="9"/>
        <v>520.91999999999996</v>
      </c>
      <c r="CL6" s="34" t="str">
        <f>IF(CL7="","",IF(CL7="-","【-】","【"&amp;SUBSTITUTE(TEXT(CL7,"#,##0.00"),"-","△")&amp;"】"))</f>
        <v>【510.14】</v>
      </c>
      <c r="CM6" s="35">
        <f>IF(CM7="",NA(),CM7)</f>
        <v>26.53</v>
      </c>
      <c r="CN6" s="35">
        <f t="shared" ref="CN6:CV6" si="10">IF(CN7="",NA(),CN7)</f>
        <v>26.53</v>
      </c>
      <c r="CO6" s="35">
        <f t="shared" si="10"/>
        <v>26.53</v>
      </c>
      <c r="CP6" s="35">
        <f t="shared" si="10"/>
        <v>26.53</v>
      </c>
      <c r="CQ6" s="35">
        <f t="shared" si="10"/>
        <v>28.57</v>
      </c>
      <c r="CR6" s="35">
        <f t="shared" si="10"/>
        <v>34.92</v>
      </c>
      <c r="CS6" s="35">
        <f t="shared" si="10"/>
        <v>36.44</v>
      </c>
      <c r="CT6" s="35">
        <f t="shared" si="10"/>
        <v>34.29</v>
      </c>
      <c r="CU6" s="35">
        <f t="shared" si="10"/>
        <v>35.340000000000003</v>
      </c>
      <c r="CV6" s="35">
        <f t="shared" si="10"/>
        <v>34.68</v>
      </c>
      <c r="CW6" s="34" t="str">
        <f>IF(CW7="","",IF(CW7="-","【-】","【"&amp;SUBSTITUTE(TEXT(CW7,"#,##0.00"),"-","△")&amp;"】"))</f>
        <v>【35.17】</v>
      </c>
      <c r="CX6" s="35">
        <f>IF(CX7="",NA(),CX7)</f>
        <v>83.33</v>
      </c>
      <c r="CY6" s="35">
        <f t="shared" ref="CY6:DG6" si="11">IF(CY7="",NA(),CY7)</f>
        <v>83.33</v>
      </c>
      <c r="CZ6" s="35">
        <f t="shared" si="11"/>
        <v>86.96</v>
      </c>
      <c r="DA6" s="35">
        <f t="shared" si="11"/>
        <v>88.89</v>
      </c>
      <c r="DB6" s="35">
        <f t="shared" si="11"/>
        <v>89.8</v>
      </c>
      <c r="DC6" s="35">
        <f t="shared" si="11"/>
        <v>88.64</v>
      </c>
      <c r="DD6" s="35">
        <f t="shared" si="11"/>
        <v>89.93</v>
      </c>
      <c r="DE6" s="35">
        <f t="shared" si="11"/>
        <v>89.88</v>
      </c>
      <c r="DF6" s="35">
        <f t="shared" si="11"/>
        <v>91.52</v>
      </c>
      <c r="DG6" s="35">
        <f t="shared" si="11"/>
        <v>90.33</v>
      </c>
      <c r="DH6" s="34" t="str">
        <f>IF(DH7="","",IF(DH7="-","【-】","【"&amp;SUBSTITUTE(TEXT(DH7,"#,##0.00"),"-","△")&amp;"】"))</f>
        <v>【90.15】</v>
      </c>
      <c r="DI6" s="35">
        <f>IF(DI7="",NA(),DI7)</f>
        <v>50.66</v>
      </c>
      <c r="DJ6" s="35">
        <f t="shared" ref="DJ6:DR6" si="12">IF(DJ7="",NA(),DJ7)</f>
        <v>52.27</v>
      </c>
      <c r="DK6" s="35">
        <f t="shared" si="12"/>
        <v>53.84</v>
      </c>
      <c r="DL6" s="35">
        <f t="shared" si="12"/>
        <v>55.41</v>
      </c>
      <c r="DM6" s="35">
        <f t="shared" si="12"/>
        <v>56.67</v>
      </c>
      <c r="DN6" s="35">
        <f t="shared" si="12"/>
        <v>33.58</v>
      </c>
      <c r="DO6" s="35">
        <f t="shared" si="12"/>
        <v>32.36</v>
      </c>
      <c r="DP6" s="35">
        <f t="shared" si="12"/>
        <v>31.73</v>
      </c>
      <c r="DQ6" s="35">
        <f t="shared" si="12"/>
        <v>30.28</v>
      </c>
      <c r="DR6" s="35">
        <f t="shared" si="12"/>
        <v>31</v>
      </c>
      <c r="DS6" s="34" t="str">
        <f>IF(DS7="","",IF(DS7="-","【-】","【"&amp;SUBSTITUTE(TEXT(DS7,"#,##0.00"),"-","△")&amp;"】"))</f>
        <v>【30.43】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4">
        <f t="shared" si="14"/>
        <v>0</v>
      </c>
      <c r="EK6" s="35">
        <f t="shared" si="14"/>
        <v>0.01</v>
      </c>
      <c r="EL6" s="34">
        <f t="shared" si="14"/>
        <v>0</v>
      </c>
      <c r="EM6" s="34">
        <f t="shared" si="14"/>
        <v>0</v>
      </c>
      <c r="EN6" s="34">
        <f t="shared" si="14"/>
        <v>0</v>
      </c>
      <c r="EO6" s="34" t="str">
        <f>IF(EO7="","",IF(EO7="-","【-】","【"&amp;SUBSTITUTE(TEXT(EO7,"#,##0.00"),"-","△")&amp;"】"))</f>
        <v>【0.00】</v>
      </c>
    </row>
    <row r="7" spans="1:148" s="36" customFormat="1" x14ac:dyDescent="0.15">
      <c r="A7" s="28"/>
      <c r="B7" s="37">
        <v>2019</v>
      </c>
      <c r="C7" s="37">
        <v>202037</v>
      </c>
      <c r="D7" s="37">
        <v>46</v>
      </c>
      <c r="E7" s="37">
        <v>17</v>
      </c>
      <c r="F7" s="37">
        <v>9</v>
      </c>
      <c r="G7" s="37">
        <v>0</v>
      </c>
      <c r="H7" s="37" t="s">
        <v>96</v>
      </c>
      <c r="I7" s="37" t="s">
        <v>97</v>
      </c>
      <c r="J7" s="37" t="s">
        <v>98</v>
      </c>
      <c r="K7" s="37" t="s">
        <v>99</v>
      </c>
      <c r="L7" s="37" t="s">
        <v>100</v>
      </c>
      <c r="M7" s="37" t="s">
        <v>101</v>
      </c>
      <c r="N7" s="38" t="s">
        <v>102</v>
      </c>
      <c r="O7" s="38">
        <v>80.3</v>
      </c>
      <c r="P7" s="38">
        <v>0.03</v>
      </c>
      <c r="Q7" s="38">
        <v>100</v>
      </c>
      <c r="R7" s="38">
        <v>3827</v>
      </c>
      <c r="S7" s="38">
        <v>156810</v>
      </c>
      <c r="T7" s="38">
        <v>552.04</v>
      </c>
      <c r="U7" s="38">
        <v>284.06</v>
      </c>
      <c r="V7" s="38">
        <v>49</v>
      </c>
      <c r="W7" s="38">
        <v>0.02</v>
      </c>
      <c r="X7" s="38">
        <v>2450</v>
      </c>
      <c r="Y7" s="38">
        <v>78.27</v>
      </c>
      <c r="Z7" s="38">
        <v>128.38999999999999</v>
      </c>
      <c r="AA7" s="38">
        <v>100</v>
      </c>
      <c r="AB7" s="38">
        <v>107.01</v>
      </c>
      <c r="AC7" s="38">
        <v>100</v>
      </c>
      <c r="AD7" s="38">
        <v>94.85</v>
      </c>
      <c r="AE7" s="38">
        <v>96.1</v>
      </c>
      <c r="AF7" s="38">
        <v>97.69</v>
      </c>
      <c r="AG7" s="38">
        <v>91.26</v>
      </c>
      <c r="AH7" s="38">
        <v>99.2</v>
      </c>
      <c r="AI7" s="38">
        <v>98.84</v>
      </c>
      <c r="AJ7" s="38">
        <v>295.79000000000002</v>
      </c>
      <c r="AK7" s="38">
        <v>0</v>
      </c>
      <c r="AL7" s="38">
        <v>0</v>
      </c>
      <c r="AM7" s="38">
        <v>0</v>
      </c>
      <c r="AN7" s="38">
        <v>0</v>
      </c>
      <c r="AO7" s="38">
        <v>1033.78</v>
      </c>
      <c r="AP7" s="38">
        <v>929.29</v>
      </c>
      <c r="AQ7" s="38">
        <v>1037.73</v>
      </c>
      <c r="AR7" s="38">
        <v>1597.09</v>
      </c>
      <c r="AS7" s="38">
        <v>1500.46</v>
      </c>
      <c r="AT7" s="38">
        <v>1399.6</v>
      </c>
      <c r="AU7" s="38">
        <v>2099.0500000000002</v>
      </c>
      <c r="AV7" s="38">
        <v>2034</v>
      </c>
      <c r="AW7" s="38">
        <v>1912.72</v>
      </c>
      <c r="AX7" s="38">
        <v>1800.95</v>
      </c>
      <c r="AY7" s="38">
        <v>1724.44</v>
      </c>
      <c r="AZ7" s="38">
        <v>133.78</v>
      </c>
      <c r="BA7" s="38">
        <v>216.89</v>
      </c>
      <c r="BB7" s="38">
        <v>89.03</v>
      </c>
      <c r="BC7" s="38">
        <v>88.56</v>
      </c>
      <c r="BD7" s="38">
        <v>81.260000000000005</v>
      </c>
      <c r="BE7" s="38">
        <v>83.42</v>
      </c>
      <c r="BF7" s="38">
        <v>2592.5500000000002</v>
      </c>
      <c r="BG7" s="38">
        <v>929.56</v>
      </c>
      <c r="BH7" s="38">
        <v>859.29</v>
      </c>
      <c r="BI7" s="38">
        <v>692.26</v>
      </c>
      <c r="BJ7" s="38">
        <v>423.84</v>
      </c>
      <c r="BK7" s="38">
        <v>2464.06</v>
      </c>
      <c r="BL7" s="38">
        <v>1914.94</v>
      </c>
      <c r="BM7" s="38">
        <v>1759.36</v>
      </c>
      <c r="BN7" s="38">
        <v>1837.88</v>
      </c>
      <c r="BO7" s="38">
        <v>1748.51</v>
      </c>
      <c r="BP7" s="38">
        <v>1682.85</v>
      </c>
      <c r="BQ7" s="38">
        <v>22.47</v>
      </c>
      <c r="BR7" s="38">
        <v>37.770000000000003</v>
      </c>
      <c r="BS7" s="38">
        <v>41.56</v>
      </c>
      <c r="BT7" s="38">
        <v>56.2</v>
      </c>
      <c r="BU7" s="38">
        <v>22.08</v>
      </c>
      <c r="BV7" s="38">
        <v>32.909999999999997</v>
      </c>
      <c r="BW7" s="38">
        <v>34.020000000000003</v>
      </c>
      <c r="BX7" s="38">
        <v>37.200000000000003</v>
      </c>
      <c r="BY7" s="38">
        <v>35.03</v>
      </c>
      <c r="BZ7" s="38">
        <v>34.99</v>
      </c>
      <c r="CA7" s="38">
        <v>36.18</v>
      </c>
      <c r="CB7" s="38">
        <v>821.2</v>
      </c>
      <c r="CC7" s="38">
        <v>508.36</v>
      </c>
      <c r="CD7" s="38">
        <v>463.17</v>
      </c>
      <c r="CE7" s="38">
        <v>344.13</v>
      </c>
      <c r="CF7" s="38">
        <v>874.12</v>
      </c>
      <c r="CG7" s="38">
        <v>561.54</v>
      </c>
      <c r="CH7" s="38">
        <v>553.77</v>
      </c>
      <c r="CI7" s="38">
        <v>508.64</v>
      </c>
      <c r="CJ7" s="38">
        <v>525.22</v>
      </c>
      <c r="CK7" s="38">
        <v>520.91999999999996</v>
      </c>
      <c r="CL7" s="38">
        <v>510.14</v>
      </c>
      <c r="CM7" s="38">
        <v>26.53</v>
      </c>
      <c r="CN7" s="38">
        <v>26.53</v>
      </c>
      <c r="CO7" s="38">
        <v>26.53</v>
      </c>
      <c r="CP7" s="38">
        <v>26.53</v>
      </c>
      <c r="CQ7" s="38">
        <v>28.57</v>
      </c>
      <c r="CR7" s="38">
        <v>34.92</v>
      </c>
      <c r="CS7" s="38">
        <v>36.44</v>
      </c>
      <c r="CT7" s="38">
        <v>34.29</v>
      </c>
      <c r="CU7" s="38">
        <v>35.340000000000003</v>
      </c>
      <c r="CV7" s="38">
        <v>34.68</v>
      </c>
      <c r="CW7" s="38">
        <v>35.17</v>
      </c>
      <c r="CX7" s="38">
        <v>83.33</v>
      </c>
      <c r="CY7" s="38">
        <v>83.33</v>
      </c>
      <c r="CZ7" s="38">
        <v>86.96</v>
      </c>
      <c r="DA7" s="38">
        <v>88.89</v>
      </c>
      <c r="DB7" s="38">
        <v>89.8</v>
      </c>
      <c r="DC7" s="38">
        <v>88.64</v>
      </c>
      <c r="DD7" s="38">
        <v>89.93</v>
      </c>
      <c r="DE7" s="38">
        <v>89.88</v>
      </c>
      <c r="DF7" s="38">
        <v>91.52</v>
      </c>
      <c r="DG7" s="38">
        <v>90.33</v>
      </c>
      <c r="DH7" s="38">
        <v>90.15</v>
      </c>
      <c r="DI7" s="38">
        <v>50.66</v>
      </c>
      <c r="DJ7" s="38">
        <v>52.27</v>
      </c>
      <c r="DK7" s="38">
        <v>53.84</v>
      </c>
      <c r="DL7" s="38">
        <v>55.41</v>
      </c>
      <c r="DM7" s="38">
        <v>56.67</v>
      </c>
      <c r="DN7" s="38">
        <v>33.58</v>
      </c>
      <c r="DO7" s="38">
        <v>32.36</v>
      </c>
      <c r="DP7" s="38">
        <v>31.73</v>
      </c>
      <c r="DQ7" s="38">
        <v>30.28</v>
      </c>
      <c r="DR7" s="38">
        <v>31</v>
      </c>
      <c r="DS7" s="38">
        <v>30.43</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v>
      </c>
      <c r="EK7" s="38">
        <v>0.01</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経営管理課</cp:lastModifiedBy>
  <cp:lastPrinted>2021-01-19T01:59:32Z</cp:lastPrinted>
  <dcterms:created xsi:type="dcterms:W3CDTF">2020-12-04T02:39:23Z</dcterms:created>
  <dcterms:modified xsi:type="dcterms:W3CDTF">2021-01-19T02:06:51Z</dcterms:modified>
  <cp:category/>
</cp:coreProperties>
</file>