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<sst xmlns="http://schemas.openxmlformats.org/spreadsheetml/2006/main" count="217" uniqueCount="106">
  <si>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</si>
  <si>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</si>
  <si>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</si>
  <si>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</si>
  <si>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</si>
  <si>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</si>
  <si>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</si>
  <si>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</si>
  <si>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</si>
  <si>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</si>
  <si>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</si>
  <si>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</si>
  <si>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</si>
  <si>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</si>
  <si>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</si>
  <si>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</si>
  <si>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</si>
  <si>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</si>
  <si>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</si>
  <si>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</si>
  <si>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</si>
  <si>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</si>
  <si>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</si>
  <si>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</si>
  <si>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</si>
  <si>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</si>
  <si>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</si>
  <si>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</si>
  <si>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</si>
  <si>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</si>
  <si>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</si>
  <si>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</si>
  <si>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</si>
  <si>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</si>
  <si>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</si>
  <si>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</si>
  <si>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</si>
  <si>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</si>
  <si>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</si>
  <si>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</si>
  <si>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</si>
  <si>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</si>
  <si>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</si>
  <si>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</si>
  <si>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</si>
  <si>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</si>
  <si>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</si>
  <si>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</si>
  <si>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</si>
  <si>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</si>
  <si>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</si>
  <si>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</si>
  <si>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</si>
  <si>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</si>
  <si>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</si>
  <si>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</si>
  <si>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</si>
  <si>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</si>
  <si>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</si>
  <si>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</si>
  <si>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</si>
  <si>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</si>
  <si>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</si>
  <si>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</si>
  <si>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</si>
  <si>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</si>
  <si>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</si>
  <si>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</si>
  <si>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</si>
  <si>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</si>
  <si>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</si>
  <si>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</si>
  <si>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</si>
  <si>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</si>
  <si>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</si>
  <si>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</si>
  <si>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</si>
  <si>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</si>
  <si>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</si>
  <si>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</si>
  <si>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</si>
  <si>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</si>
  <si>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</si>
  <si>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</si>
  <si>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</si>
  <si>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</si>
  <si>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</si>
  <si>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</si>
  <si>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</si>
  <si>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</si>
  <si>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</si>
  <si>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</si>
  <si>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上田市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</si>
  <si>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</si>
  <si>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</si>
  <si>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</si>
  <si>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</si>
  <si>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</si>
  <si>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</si>
  <si>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</si>
  <si>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</si>
  <si>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</si>
  <si>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</si>
  <si>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経常収支比率が100％を超え、累積欠損比率が0％であること、加えて、料金回収率が100％を超えていることから、経営の健全性は保たれていると考えられる。
　流動比率は、借入資本金制度の廃止に伴い、1年以内に償還する企業債が流動負債へ計上されたことにより、平成26年度は対前年度比で極端に下がったものの、平成26年度は391.07％、平成27年度は423.61％と短期の支払能力である100％以上を維持している。
　企業債残高対給水収益比率は、企業債の償還により年々減少しているが、必要な更新を行いつつ、適正な料金収入を維持する必要がある。
　給水原価は、減価償却費と支払利息の減により年々減少傾向にあるが、施設の老朽化が進む中、今後の更新による給水原価の上昇が考えられる。
　施設利用率は、人口減少や節水機器の普及等の社会情勢の変化により、給水人口について、計画値と現状にかい離が発生し、50％台で推移しており配水能力に余剰が生じている。
　有収率は84％程度で推移しており、平成27年度は86％と上昇したものの、類似団体平均値より低い水準にある。この主な原因は管路の老朽化に伴う漏水によるものと推定されており、漏水を解消することが必要となっている。</t>
    <rPh sb="151" eb="153">
      <t>ヘイセイ</t>
    </rPh>
    <rPh sb="155" eb="157">
      <t>ネンド</t>
    </rPh>
    <rPh sb="166" eb="168">
      <t>ヘイセイ</t>
    </rPh>
    <rPh sb="170" eb="172">
      <t>ネンド</t>
    </rPh>
    <rPh sb="438" eb="440">
      <t>ヘイセイ</t>
    </rPh>
    <rPh sb="442" eb="444">
      <t>ネンド</t>
    </rPh>
    <rPh sb="449" eb="451">
      <t>ジョウショウ</t>
    </rPh>
    <rPh sb="466" eb="467">
      <t>ヒク</t>
    </rPh>
    <rPh sb="468" eb="470">
      <t>スイジュン</t>
    </rPh>
    <rPh sb="481" eb="483">
      <t>カンロ</t>
    </rPh>
    <rPh sb="484" eb="487">
      <t>ロウキュウカ</t>
    </rPh>
    <rPh sb="488" eb="489">
      <t>トモナ</t>
    </rPh>
    <phoneticPr fontId="4"/>
  </si>
  <si>
    <t>　有形固定資産減価償却率は増加傾向にあり、平成27年度は約47％を占めるまでになっている。
　管路経年化比率も同様に増加傾向にあり、施設の老朽化が進行しており、法定耐用年数を超える管路延長が増えている。
　その反面、管路更新率は類似団体平均値と比較して低水準であり、管路の更新は老朽化の進行度合に比較すると緩やかに実施している状況となっている。</t>
    <rPh sb="28" eb="29">
      <t>ヤク</t>
    </rPh>
    <phoneticPr fontId="4"/>
  </si>
  <si>
    <t>　現状は総じて健全経営を維持しているが、今後、人口減少や節水機器の普及等により料金収入が減少する一方で、多大な施設を維持していることから、施設の更新費用、修繕費用の増加が見込まれる。
　老朽化している施設については、アセットマネジメント等に基づき、計画的に更新を進めていく。
　配水能力に余剰が生じている施設については、施設の廃止、統合、合理化等により、施設規模の適正化を図っていく。
　有収率の低さについては、漏水が主な原因と推定されることから、漏水調査を実施して、漏水箇所の補修・更新を継続的に実施し、有収率の向上に努める。</t>
    <rPh sb="160" eb="162">
      <t>シセツ</t>
    </rPh>
    <rPh sb="163" eb="165">
      <t>ハイシ</t>
    </rPh>
    <rPh sb="166" eb="168">
      <t>トウゴウ</t>
    </rPh>
    <rPh sb="169" eb="172">
      <t>ゴウリカ</t>
    </rPh>
    <rPh sb="172" eb="17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</si>
</sst>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0.23</c:v>
                </c:pt>
                <c:pt idx="2">
                  <c:v>0.46</c:v>
                </c:pt>
                <c:pt idx="3">
                  <c:v>0.46</c:v>
                </c:pt>
                <c:pt idx="4">
                  <c:v>0.42</c:v>
                </c:pt>
              </c:numCache>
            </c:numRef>
          </c:val>
        </c:ser>
        <c:dLbls>
          <c:showLegendKey val="0"/>
          <c:showVal val="0"/>
          <c:showCatName val="0"/>
          <c:showSerName val="0"/>
          <c:showPercent val="0"/>
          <c:showBubbleSize val="0"/>
        </c:dLbls>
        <c:gapWidth val="150"/>
        <c:axId val="83031168"/>
        <c:axId val="83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83031168"/>
        <c:axId val="83033088"/>
      </c:lineChart>
      <c:dateAx>
        <c:axId val="83031168"/>
        <c:scaling>
          <c:orientation val="minMax"/>
        </c:scaling>
        <c:delete val="1"/>
        <c:axPos val="b"/>
        <c:numFmt formatCode="ge" sourceLinked="1"/>
        <c:majorTickMark val="none"/>
        <c:minorTickMark val="none"/>
        <c:tickLblPos val="none"/>
        <c:crossAx val="83033088"/>
        <c:crosses val="autoZero"/>
        <c:auto val="1"/>
        <c:lblOffset val="100"/>
        <c:baseTimeUnit val="years"/>
      </c:dateAx>
      <c:valAx>
        <c:axId val="83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54.65</c:v>
                </c:pt>
                <c:pt idx="1">
                  <c:v>54.8</c:v>
                </c:pt>
                <c:pt idx="2">
                  <c:v>54.06</c:v>
                </c:pt>
                <c:pt idx="3">
                  <c:v>52.22</c:v>
                </c:pt>
                <c:pt idx="4">
                  <c:v>51.07</c:v>
                </c:pt>
              </c:numCache>
            </c:numRef>
          </c:val>
        </c:ser>
        <c:dLbls>
          <c:showLegendKey val="0"/>
          <c:showVal val="0"/>
          <c:showCatName val="0"/>
          <c:showSerName val="0"/>
          <c:showPercent val="0"/>
          <c:showBubbleSize val="0"/>
        </c:dLbls>
        <c:gapWidth val="150"/>
        <c:axId val="85505536"/>
        <c:axId val="85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85505536"/>
        <c:axId val="85507456"/>
      </c:lineChart>
      <c:dateAx>
        <c:axId val="85505536"/>
        <c:scaling>
          <c:orientation val="minMax"/>
        </c:scaling>
        <c:delete val="1"/>
        <c:axPos val="b"/>
        <c:numFmt formatCode="ge" sourceLinked="1"/>
        <c:majorTickMark val="none"/>
        <c:minorTickMark val="none"/>
        <c:tickLblPos val="none"/>
        <c:crossAx val="85507456"/>
        <c:crosses val="autoZero"/>
        <c:auto val="1"/>
        <c:lblOffset val="100"/>
        <c:baseTimeUnit val="years"/>
      </c:dateAx>
      <c:valAx>
        <c:axId val="85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84.11</c:v>
                </c:pt>
                <c:pt idx="1">
                  <c:v>83.14</c:v>
                </c:pt>
                <c:pt idx="2">
                  <c:v>83.33</c:v>
                </c:pt>
                <c:pt idx="3">
                  <c:v>84.12</c:v>
                </c:pt>
                <c:pt idx="4">
                  <c:v>86.02</c:v>
                </c:pt>
              </c:numCache>
            </c:numRef>
          </c:val>
        </c:ser>
        <c:dLbls>
          <c:showLegendKey val="0"/>
          <c:showVal val="0"/>
          <c:showCatName val="0"/>
          <c:showSerName val="0"/>
          <c:showPercent val="0"/>
          <c:showBubbleSize val="0"/>
        </c:dLbls>
        <c:gapWidth val="150"/>
        <c:axId val="85558400"/>
        <c:axId val="85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85558400"/>
        <c:axId val="85560320"/>
      </c:lineChart>
      <c:dateAx>
        <c:axId val="85558400"/>
        <c:scaling>
          <c:orientation val="minMax"/>
        </c:scaling>
        <c:delete val="1"/>
        <c:axPos val="b"/>
        <c:numFmt formatCode="ge" sourceLinked="1"/>
        <c:majorTickMark val="none"/>
        <c:minorTickMark val="none"/>
        <c:tickLblPos val="none"/>
        <c:crossAx val="85560320"/>
        <c:crosses val="autoZero"/>
        <c:auto val="1"/>
        <c:lblOffset val="100"/>
        <c:baseTimeUnit val="years"/>
      </c:dateAx>
      <c:valAx>
        <c:axId val="85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108.88</c:v>
                </c:pt>
                <c:pt idx="1">
                  <c:v>113.88</c:v>
                </c:pt>
                <c:pt idx="2">
                  <c:v>111.84</c:v>
                </c:pt>
                <c:pt idx="3">
                  <c:v>121.63</c:v>
                </c:pt>
                <c:pt idx="4">
                  <c:v>124.37</c:v>
                </c:pt>
              </c:numCache>
            </c:numRef>
          </c:val>
        </c:ser>
        <c:dLbls>
          <c:showLegendKey val="0"/>
          <c:showVal val="0"/>
          <c:showCatName val="0"/>
          <c:showSerName val="0"/>
          <c:showPercent val="0"/>
          <c:showBubbleSize val="0"/>
        </c:dLbls>
        <c:gapWidth val="150"/>
        <c:axId val="83047168"/>
        <c:axId val="830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83047168"/>
        <c:axId val="83049088"/>
      </c:lineChart>
      <c:dateAx>
        <c:axId val="83047168"/>
        <c:scaling>
          <c:orientation val="minMax"/>
        </c:scaling>
        <c:delete val="1"/>
        <c:axPos val="b"/>
        <c:numFmt formatCode="ge" sourceLinked="1"/>
        <c:majorTickMark val="none"/>
        <c:minorTickMark val="none"/>
        <c:tickLblPos val="none"/>
        <c:crossAx val="83049088"/>
        <c:crosses val="autoZero"/>
        <c:auto val="1"/>
        <c:lblOffset val="100"/>
        <c:baseTimeUnit val="years"/>
      </c:dateAx>
      <c:valAx>
        <c:axId val="8304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39.01</c:v>
                </c:pt>
                <c:pt idx="1">
                  <c:v>40.880000000000003</c:v>
                </c:pt>
                <c:pt idx="2">
                  <c:v>42.29</c:v>
                </c:pt>
                <c:pt idx="3">
                  <c:v>45.11</c:v>
                </c:pt>
                <c:pt idx="4">
                  <c:v>46.59</c:v>
                </c:pt>
              </c:numCache>
            </c:numRef>
          </c:val>
        </c:ser>
        <c:dLbls>
          <c:showLegendKey val="0"/>
          <c:showVal val="0"/>
          <c:showCatName val="0"/>
          <c:showSerName val="0"/>
          <c:showPercent val="0"/>
          <c:showBubbleSize val="0"/>
        </c:dLbls>
        <c:gapWidth val="150"/>
        <c:axId val="83087744"/>
        <c:axId val="83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83087744"/>
        <c:axId val="83089664"/>
      </c:lineChart>
      <c:dateAx>
        <c:axId val="83087744"/>
        <c:scaling>
          <c:orientation val="minMax"/>
        </c:scaling>
        <c:delete val="1"/>
        <c:axPos val="b"/>
        <c:numFmt formatCode="ge" sourceLinked="1"/>
        <c:majorTickMark val="none"/>
        <c:minorTickMark val="none"/>
        <c:tickLblPos val="none"/>
        <c:crossAx val="83089664"/>
        <c:crosses val="autoZero"/>
        <c:auto val="1"/>
        <c:lblOffset val="100"/>
        <c:baseTimeUnit val="years"/>
      </c:dateAx>
      <c:valAx>
        <c:axId val="83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5.3</c:v>
                </c:pt>
                <c:pt idx="1">
                  <c:v>5.39</c:v>
                </c:pt>
                <c:pt idx="2">
                  <c:v>5.91</c:v>
                </c:pt>
                <c:pt idx="3">
                  <c:v>10.88</c:v>
                </c:pt>
                <c:pt idx="4">
                  <c:v>10.96</c:v>
                </c:pt>
              </c:numCache>
            </c:numRef>
          </c:val>
        </c:ser>
        <c:dLbls>
          <c:showLegendKey val="0"/>
          <c:showVal val="0"/>
          <c:showCatName val="0"/>
          <c:showSerName val="0"/>
          <c:showPercent val="0"/>
          <c:showBubbleSize val="0"/>
        </c:dLbls>
        <c:gapWidth val="150"/>
        <c:axId val="83464192"/>
        <c:axId val="834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83464192"/>
        <c:axId val="83466112"/>
      </c:lineChart>
      <c:dateAx>
        <c:axId val="83464192"/>
        <c:scaling>
          <c:orientation val="minMax"/>
        </c:scaling>
        <c:delete val="1"/>
        <c:axPos val="b"/>
        <c:numFmt formatCode="ge" sourceLinked="1"/>
        <c:majorTickMark val="none"/>
        <c:minorTickMark val="none"/>
        <c:tickLblPos val="none"/>
        <c:crossAx val="83466112"/>
        <c:crosses val="autoZero"/>
        <c:auto val="1"/>
        <c:lblOffset val="100"/>
        <c:baseTimeUnit val="years"/>
      </c:dateAx>
      <c:valAx>
        <c:axId val="834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67968"/>
        <c:axId val="852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85267968"/>
        <c:axId val="85269888"/>
      </c:lineChart>
      <c:dateAx>
        <c:axId val="85267968"/>
        <c:scaling>
          <c:orientation val="minMax"/>
        </c:scaling>
        <c:delete val="1"/>
        <c:axPos val="b"/>
        <c:numFmt formatCode="ge" sourceLinked="1"/>
        <c:majorTickMark val="none"/>
        <c:minorTickMark val="none"/>
        <c:tickLblPos val="none"/>
        <c:crossAx val="85269888"/>
        <c:crosses val="autoZero"/>
        <c:auto val="1"/>
        <c:lblOffset val="100"/>
        <c:baseTimeUnit val="years"/>
      </c:dateAx>
      <c:valAx>
        <c:axId val="8526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1999.91</c:v>
                </c:pt>
                <c:pt idx="1">
                  <c:v>1938.82</c:v>
                </c:pt>
                <c:pt idx="2">
                  <c:v>1408.06</c:v>
                </c:pt>
                <c:pt idx="3">
                  <c:v>391.07</c:v>
                </c:pt>
                <c:pt idx="4">
                  <c:v>423.61</c:v>
                </c:pt>
              </c:numCache>
            </c:numRef>
          </c:val>
        </c:ser>
        <c:dLbls>
          <c:showLegendKey val="0"/>
          <c:showVal val="0"/>
          <c:showCatName val="0"/>
          <c:showSerName val="0"/>
          <c:showPercent val="0"/>
          <c:showBubbleSize val="0"/>
        </c:dLbls>
        <c:gapWidth val="150"/>
        <c:axId val="85308928"/>
        <c:axId val="853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85308928"/>
        <c:axId val="85310848"/>
      </c:lineChart>
      <c:dateAx>
        <c:axId val="85308928"/>
        <c:scaling>
          <c:orientation val="minMax"/>
        </c:scaling>
        <c:delete val="1"/>
        <c:axPos val="b"/>
        <c:numFmt formatCode="ge" sourceLinked="1"/>
        <c:majorTickMark val="none"/>
        <c:minorTickMark val="none"/>
        <c:tickLblPos val="none"/>
        <c:crossAx val="85310848"/>
        <c:crosses val="autoZero"/>
        <c:auto val="1"/>
        <c:lblOffset val="100"/>
        <c:baseTimeUnit val="years"/>
      </c:dateAx>
      <c:valAx>
        <c:axId val="8531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412.63</c:v>
                </c:pt>
                <c:pt idx="1">
                  <c:v>397.24</c:v>
                </c:pt>
                <c:pt idx="2">
                  <c:v>377.69</c:v>
                </c:pt>
                <c:pt idx="3">
                  <c:v>368.83</c:v>
                </c:pt>
                <c:pt idx="4">
                  <c:v>344.85</c:v>
                </c:pt>
              </c:numCache>
            </c:numRef>
          </c:val>
        </c:ser>
        <c:dLbls>
          <c:showLegendKey val="0"/>
          <c:showVal val="0"/>
          <c:showCatName val="0"/>
          <c:showSerName val="0"/>
          <c:showPercent val="0"/>
          <c:showBubbleSize val="0"/>
        </c:dLbls>
        <c:gapWidth val="150"/>
        <c:axId val="85349504"/>
        <c:axId val="85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85349504"/>
        <c:axId val="85351424"/>
      </c:lineChart>
      <c:dateAx>
        <c:axId val="85349504"/>
        <c:scaling>
          <c:orientation val="minMax"/>
        </c:scaling>
        <c:delete val="1"/>
        <c:axPos val="b"/>
        <c:numFmt formatCode="ge" sourceLinked="1"/>
        <c:majorTickMark val="none"/>
        <c:minorTickMark val="none"/>
        <c:tickLblPos val="none"/>
        <c:crossAx val="85351424"/>
        <c:crosses val="autoZero"/>
        <c:auto val="1"/>
        <c:lblOffset val="100"/>
        <c:baseTimeUnit val="years"/>
      </c:dateAx>
      <c:valAx>
        <c:axId val="8535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101.48</c:v>
                </c:pt>
                <c:pt idx="1">
                  <c:v>105.86</c:v>
                </c:pt>
                <c:pt idx="2">
                  <c:v>103.98</c:v>
                </c:pt>
                <c:pt idx="3">
                  <c:v>117.17</c:v>
                </c:pt>
                <c:pt idx="4">
                  <c:v>119.3</c:v>
                </c:pt>
              </c:numCache>
            </c:numRef>
          </c:val>
        </c:ser>
        <c:dLbls>
          <c:showLegendKey val="0"/>
          <c:showVal val="0"/>
          <c:showCatName val="0"/>
          <c:showSerName val="0"/>
          <c:showPercent val="0"/>
          <c:showBubbleSize val="0"/>
        </c:dLbls>
        <c:gapWidth val="150"/>
        <c:axId val="85385984"/>
        <c:axId val="85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85385984"/>
        <c:axId val="85387904"/>
      </c:lineChart>
      <c:dateAx>
        <c:axId val="85385984"/>
        <c:scaling>
          <c:orientation val="minMax"/>
        </c:scaling>
        <c:delete val="1"/>
        <c:axPos val="b"/>
        <c:numFmt formatCode="ge" sourceLinked="1"/>
        <c:majorTickMark val="none"/>
        <c:minorTickMark val="none"/>
        <c:tickLblPos val="none"/>
        <c:crossAx val="85387904"/>
        <c:crosses val="autoZero"/>
        <c:auto val="1"/>
        <c:lblOffset val="100"/>
        <c:baseTimeUnit val="years"/>
      </c:dateAx>
      <c:valAx>
        <c:axId val="853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151.16</c:v>
                </c:pt>
                <c:pt idx="1">
                  <c:v>144.38999999999999</c:v>
                </c:pt>
                <c:pt idx="2">
                  <c:v>146.86000000000001</c:v>
                </c:pt>
                <c:pt idx="3">
                  <c:v>130.1</c:v>
                </c:pt>
                <c:pt idx="4">
                  <c:v>127.77</c:v>
                </c:pt>
              </c:numCache>
            </c:numRef>
          </c:val>
        </c:ser>
        <c:dLbls>
          <c:showLegendKey val="0"/>
          <c:showVal val="0"/>
          <c:showCatName val="0"/>
          <c:showSerName val="0"/>
          <c:showPercent val="0"/>
          <c:showBubbleSize val="0"/>
        </c:dLbls>
        <c:gapWidth val="150"/>
        <c:axId val="85481344"/>
        <c:axId val="854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85481344"/>
        <c:axId val="85483520"/>
      </c:lineChart>
      <c:dateAx>
        <c:axId val="85481344"/>
        <c:scaling>
          <c:orientation val="minMax"/>
        </c:scaling>
        <c:delete val="1"/>
        <c:axPos val="b"/>
        <c:numFmt formatCode="ge" sourceLinked="1"/>
        <c:majorTickMark val="none"/>
        <c:minorTickMark val="none"/>
        <c:tickLblPos val="none"/>
        <c:crossAx val="85483520"/>
        <c:crosses val="autoZero"/>
        <c:auto val="1"/>
        <c:lblOffset val="100"/>
        <c:baseTimeUnit val="years"/>
      </c:dateAx>
      <c:valAx>
        <c:axId val="85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上田市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159639</v>
      </c>
      <c r="AJ8" s="56"/>
      <c r="AK8" s="56"/>
      <c r="AL8" s="56"/>
      <c r="AM8" s="56"/>
      <c r="AN8" s="56"/>
      <c r="AO8" s="56"/>
      <c r="AP8" s="57"/>
      <c r="AQ8" s="47">
        <f>データ!R6</f>
        <v>552.04</v>
      </c>
      <c r="AR8" s="47"/>
      <c r="AS8" s="47"/>
      <c r="AT8" s="47"/>
      <c r="AU8" s="47"/>
      <c r="AV8" s="47"/>
      <c r="AW8" s="47"/>
      <c r="AX8" s="47"/>
      <c r="AY8" s="47">
        <f>データ!S6</f>
        <v>289.18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69.94</v>
      </c>
      <c r="K10" s="47"/>
      <c r="L10" s="47"/>
      <c r="M10" s="47"/>
      <c r="N10" s="47"/>
      <c r="O10" s="47"/>
      <c r="P10" s="47"/>
      <c r="Q10" s="47"/>
      <c r="R10" s="47">
        <f>データ!O6</f>
        <v>85.06</v>
      </c>
      <c r="S10" s="47"/>
      <c r="T10" s="47"/>
      <c r="U10" s="47"/>
      <c r="V10" s="47"/>
      <c r="W10" s="47"/>
      <c r="X10" s="47"/>
      <c r="Y10" s="47"/>
      <c r="Z10" s="78">
        <f>データ!P6</f>
        <v>2696</v>
      </c>
      <c r="AA10" s="78"/>
      <c r="AB10" s="78"/>
      <c r="AC10" s="78"/>
      <c r="AD10" s="78"/>
      <c r="AE10" s="78"/>
      <c r="AF10" s="78"/>
      <c r="AG10" s="78"/>
      <c r="AH10" s="2"/>
      <c r="AI10" s="78">
        <f>データ!T6</f>
        <v>135644</v>
      </c>
      <c r="AJ10" s="78"/>
      <c r="AK10" s="78"/>
      <c r="AL10" s="78"/>
      <c r="AM10" s="78"/>
      <c r="AN10" s="78"/>
      <c r="AO10" s="78"/>
      <c r="AP10" s="78"/>
      <c r="AQ10" s="47">
        <f>データ!U6</f>
        <v>115.13</v>
      </c>
      <c r="AR10" s="47"/>
      <c r="AS10" s="47"/>
      <c r="AT10" s="47"/>
      <c r="AU10" s="47"/>
      <c r="AV10" s="47"/>
      <c r="AW10" s="47"/>
      <c r="AX10" s="47"/>
      <c r="AY10" s="47">
        <f>データ!V6</f>
        <v>1178.18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202037</v>
      </c>
      <c r="D6" s="31">
        <f t="shared" si="3"/>
        <v>46</v>
      </c>
      <c r="E6" s="31">
        <f t="shared" si="3"/>
        <v>1</v>
      </c>
      <c r="F6" s="31">
        <f t="shared" si="3"/>
        <v>0</v>
      </c>
      <c r="G6" s="31">
        <f t="shared" si="3"/>
        <v>1</v>
      </c>
      <c r="H6" s="31" t="str">
        <f t="shared" si="3"/>
        <v>長野県　上田市</v>
      </c>
      <c r="I6" s="31" t="str">
        <f t="shared" si="3"/>
        <v>法適用</v>
      </c>
      <c r="J6" s="31" t="str">
        <f t="shared" si="3"/>
        <v>水道事業</v>
      </c>
      <c r="K6" s="31" t="str">
        <f t="shared" si="3"/>
        <v>末端給水事業</v>
      </c>
      <c r="L6" s="31" t="str">
        <f t="shared" si="3"/>
        <v>A3</v>
      </c>
      <c r="M6" s="32" t="str">
        <f t="shared" si="3"/>
        <v>-</v>
      </c>
      <c r="N6" s="32">
        <f t="shared" si="3"/>
        <v>69.94</v>
      </c>
      <c r="O6" s="32">
        <f t="shared" si="3"/>
        <v>85.06</v>
      </c>
      <c r="P6" s="32">
        <f t="shared" si="3"/>
        <v>2696</v>
      </c>
      <c r="Q6" s="32">
        <f t="shared" si="3"/>
        <v>159639</v>
      </c>
      <c r="R6" s="32">
        <f t="shared" si="3"/>
        <v>552.04</v>
      </c>
      <c r="S6" s="32">
        <f t="shared" si="3"/>
        <v>289.18</v>
      </c>
      <c r="T6" s="32">
        <f t="shared" si="3"/>
        <v>135644</v>
      </c>
      <c r="U6" s="32">
        <f t="shared" si="3"/>
        <v>115.13</v>
      </c>
      <c r="V6" s="32">
        <f t="shared" si="3"/>
        <v>1178.18</v>
      </c>
      <c r="W6" s="33">
        <f>IF(W7="",NA(),W7)</f>
        <v>108.88</v>
      </c>
      <c r="X6" s="33">
        <f t="shared" ref="X6:AF6" si="4">IF(X7="",NA(),X7)</f>
        <v>113.88</v>
      </c>
      <c r="Y6" s="33">
        <f t="shared" si="4"/>
        <v>111.84</v>
      </c>
      <c r="Z6" s="33">
        <f t="shared" si="4"/>
        <v>121.63</v>
      </c>
      <c r="AA6" s="33">
        <f t="shared" si="4"/>
        <v>124.37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1999.91</v>
      </c>
      <c r="AT6" s="33">
        <f t="shared" ref="AT6:BB6" si="6">IF(AT7="",NA(),AT7)</f>
        <v>1938.82</v>
      </c>
      <c r="AU6" s="33">
        <f t="shared" si="6"/>
        <v>1408.06</v>
      </c>
      <c r="AV6" s="33">
        <f t="shared" si="6"/>
        <v>391.07</v>
      </c>
      <c r="AW6" s="33">
        <f t="shared" si="6"/>
        <v>423.61</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412.63</v>
      </c>
      <c r="BE6" s="33">
        <f t="shared" ref="BE6:BM6" si="7">IF(BE7="",NA(),BE7)</f>
        <v>397.24</v>
      </c>
      <c r="BF6" s="33">
        <f t="shared" si="7"/>
        <v>377.69</v>
      </c>
      <c r="BG6" s="33">
        <f t="shared" si="7"/>
        <v>368.83</v>
      </c>
      <c r="BH6" s="33">
        <f t="shared" si="7"/>
        <v>344.85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101.48</v>
      </c>
      <c r="BP6" s="33">
        <f t="shared" ref="BP6:BX6" si="8">IF(BP7="",NA(),BP7)</f>
        <v>105.86</v>
      </c>
      <c r="BQ6" s="33">
        <f t="shared" si="8"/>
        <v>103.98</v>
      </c>
      <c r="BR6" s="33">
        <f t="shared" si="8"/>
        <v>117.17</v>
      </c>
      <c r="BS6" s="33">
        <f t="shared" si="8"/>
        <v>119.3</v>
      </c>
      <c r="BT6" s="33">
        <f t="shared" si="8"/>
        <v>100.16</v>
      </c>
      <c r="BU6" s="33">
        <f t="shared" si="8"/>
        <v>100.16</v>
      </c>
      <c r="BV6" s="33">
        <f t="shared" si="8"/>
        <v>100.07</v>
      </c>
      <c r="BW6" s="33">
        <f t="shared" si="8"/>
        <v>106.22</v>
      </c>
      <c r="BX6" s="33">
        <f t="shared" si="8"/>
        <v>106.69</v>
      </c>
      <c r="BY6" s="32" t="str">
        <f>IF(BY7="","",IF(BY7="-","【-】","【"&amp;SUBSTITUTE(TEXT(BY7,"#,##0.00"),"-","△")&amp;"】"))</f>
        <v>【104.99】</v>
      </c>
      <c r="BZ6" s="33">
        <f>IF(BZ7="",NA(),BZ7)</f>
        <v>151.16</v>
      </c>
      <c r="CA6" s="33">
        <f t="shared" ref="CA6:CI6" si="9">IF(CA7="",NA(),CA7)</f>
        <v>144.38999999999999</v>
      </c>
      <c r="CB6" s="33">
        <f t="shared" si="9"/>
        <v>146.86000000000001</v>
      </c>
      <c r="CC6" s="33">
        <f t="shared" si="9"/>
        <v>130.1</v>
      </c>
      <c r="CD6" s="33">
        <f t="shared" si="9"/>
        <v>127.77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54.65</v>
      </c>
      <c r="CL6" s="33">
        <f t="shared" ref="CL6:CT6" si="10">IF(CL7="",NA(),CL7)</f>
        <v>54.8</v>
      </c>
      <c r="CM6" s="33">
        <f t="shared" si="10"/>
        <v>54.06</v>
      </c>
      <c r="CN6" s="33">
        <f t="shared" si="10"/>
        <v>52.22</v>
      </c>
      <c r="CO6" s="33">
        <f t="shared" si="10"/>
        <v>51.07</v>
      </c>
      <c r="CP6" s="33">
        <f t="shared" si="10"/>
        <v>62.81</v>
      </c>
      <c r="CQ6" s="33">
        <f t="shared" si="10"/>
        <v>62.5</v>
      </c>
      <c r="CR6" s="33">
        <f t="shared" si="10"/>
        <v>62.45</v>
      </c>
      <c r="CS6" s="33">
        <f t="shared" si="10"/>
        <v>62.12</v>
      </c>
      <c r="CT6" s="33">
        <f t="shared" si="10"/>
        <v>62.26</v>
      </c>
      <c r="CU6" s="32" t="str">
        <f>IF(CU7="","",IF(CU7="-","【-】","【"&amp;SUBSTITUTE(TEXT(CU7,"#,##0.00"),"-","△")&amp;"】"))</f>
        <v>【59.76】</v>
      </c>
      <c r="CV6" s="33">
        <f>IF(CV7="",NA(),CV7)</f>
        <v>84.11</v>
      </c>
      <c r="CW6" s="33">
        <f t="shared" ref="CW6:DE6" si="11">IF(CW7="",NA(),CW7)</f>
        <v>83.14</v>
      </c>
      <c r="CX6" s="33">
        <f t="shared" si="11"/>
        <v>83.33</v>
      </c>
      <c r="CY6" s="33">
        <f t="shared" si="11"/>
        <v>84.12</v>
      </c>
      <c r="CZ6" s="33">
        <f t="shared" si="11"/>
        <v>86.02</v>
      </c>
      <c r="DA6" s="33">
        <f t="shared" si="11"/>
        <v>89.45</v>
      </c>
      <c r="DB6" s="33">
        <f t="shared" si="11"/>
        <v>89.62</v>
      </c>
      <c r="DC6" s="33">
        <f t="shared" si="11"/>
        <v>89.76</v>
      </c>
      <c r="DD6" s="33">
        <f t="shared" si="11"/>
        <v>89.45</v>
      </c>
      <c r="DE6" s="33">
        <f t="shared" si="11"/>
        <v>89.5</v>
      </c>
      <c r="DF6" s="32" t="str">
        <f>IF(DF7="","",IF(DF7="-","【-】","【"&amp;SUBSTITUTE(TEXT(DF7,"#,##0.00"),"-","△")&amp;"】"))</f>
        <v>【89.95】</v>
      </c>
      <c r="DG6" s="33">
        <f>IF(DG7="",NA(),DG7)</f>
        <v>39.01</v>
      </c>
      <c r="DH6" s="33">
        <f t="shared" ref="DH6:DP6" si="12">IF(DH7="",NA(),DH7)</f>
        <v>40.880000000000003</v>
      </c>
      <c r="DI6" s="33">
        <f t="shared" si="12"/>
        <v>42.29</v>
      </c>
      <c r="DJ6" s="33">
        <f t="shared" si="12"/>
        <v>45.11</v>
      </c>
      <c r="DK6" s="33">
        <f t="shared" si="12"/>
        <v>46.59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5.3</v>
      </c>
      <c r="DS6" s="33">
        <f t="shared" ref="DS6:EA6" si="13">IF(DS7="",NA(),DS7)</f>
        <v>5.39</v>
      </c>
      <c r="DT6" s="33">
        <f t="shared" si="13"/>
        <v>5.91</v>
      </c>
      <c r="DU6" s="33">
        <f t="shared" si="13"/>
        <v>10.88</v>
      </c>
      <c r="DV6" s="33">
        <f t="shared" si="13"/>
        <v>10.96</v>
      </c>
      <c r="DW6" s="33">
        <f t="shared" si="13"/>
        <v>9.14</v>
      </c>
      <c r="DX6" s="33">
        <f t="shared" si="13"/>
        <v>10.19</v>
      </c>
      <c r="DY6" s="33">
        <f t="shared" si="13"/>
        <v>10.9</v>
      </c>
      <c r="DZ6" s="33">
        <f t="shared" si="13"/>
        <v>12.03</v>
      </c>
      <c r="EA6" s="33">
        <f t="shared" si="13"/>
        <v>13.14</v>
      </c>
      <c r="EB6" s="32" t="str">
        <f>IF(EB7="","",IF(EB7="-","【-】","【"&amp;SUBSTITUTE(TEXT(EB7,"#,##0.00"),"-","△")&amp;"】"))</f>
        <v>【13.18】</v>
      </c>
      <c r="EC6" s="33">
        <f>IF(EC7="",NA(),EC7)</f>
        <v>0.44</v>
      </c>
      <c r="ED6" s="33">
        <f t="shared" ref="ED6:EL6" si="14">IF(ED7="",NA(),ED7)</f>
        <v>0.23</v>
      </c>
      <c r="EE6" s="33">
        <f t="shared" si="14"/>
        <v>0.46</v>
      </c>
      <c r="EF6" s="33">
        <f t="shared" si="14"/>
        <v>0.46</v>
      </c>
      <c r="EG6" s="33">
        <f t="shared" si="14"/>
        <v>0.42</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202037</v>
      </c>
      <c r="D7" s="35">
        <v>46</v>
      </c>
      <c r="E7" s="35">
        <v>1</v>
      </c>
      <c r="F7" s="35">
        <v>0</v>
      </c>
      <c r="G7" s="35">
        <v>1</v>
      </c>
      <c r="H7" s="35" t="s">
        <v>92</v>
      </c>
      <c r="I7" s="35" t="s">
        <v>93</v>
      </c>
      <c r="J7" s="35" t="s">
        <v>94</v>
      </c>
      <c r="K7" s="35" t="s">
        <v>95</v>
      </c>
      <c r="L7" s="35" t="s">
        <v>96</v>
      </c>
      <c r="M7" s="36" t="s">
        <v>97</v>
      </c>
      <c r="N7" s="36">
        <v>69.94</v>
      </c>
      <c r="O7" s="36">
        <v>85.06</v>
      </c>
      <c r="P7" s="36">
        <v>2696</v>
      </c>
      <c r="Q7" s="36">
        <v>159639</v>
      </c>
      <c r="R7" s="36">
        <v>552.04</v>
      </c>
      <c r="S7" s="36">
        <v>289.18</v>
      </c>
      <c r="T7" s="36">
        <v>135644</v>
      </c>
      <c r="U7" s="36">
        <v>115.13</v>
      </c>
      <c r="V7" s="36">
        <v>1178.18</v>
      </c>
      <c r="W7" s="36">
        <v>108.88</v>
      </c>
      <c r="X7" s="36">
        <v>113.88</v>
      </c>
      <c r="Y7" s="36">
        <v>111.84</v>
      </c>
      <c r="Z7" s="36">
        <v>121.63</v>
      </c>
      <c r="AA7" s="36">
        <v>124.37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1999.91</v>
      </c>
      <c r="AT7" s="36">
        <v>1938.82</v>
      </c>
      <c r="AU7" s="36">
        <v>1408.06</v>
      </c>
      <c r="AV7" s="36">
        <v>391.07</v>
      </c>
      <c r="AW7" s="36">
        <v>423.61</v>
      </c>
      <c r="AX7" s="36">
        <v>608.24</v>
      </c>
      <c r="AY7" s="36">
        <v>633.30999999999995</v>
      </c>
      <c r="AZ7" s="36">
        <v>648.09</v>
      </c>
      <c r="BA7" s="36">
        <v>344.19</v>
      </c>
      <c r="BB7" s="36">
        <v>352.05</v>
      </c>
      <c r="BC7" s="36">
        <v>262.74</v>
      </c>
      <c r="BD7" s="36">
        <v>412.63</v>
      </c>
      <c r="BE7" s="36">
        <v>397.24</v>
      </c>
      <c r="BF7" s="36">
        <v>377.69</v>
      </c>
      <c r="BG7" s="36">
        <v>368.83</v>
      </c>
      <c r="BH7" s="36">
        <v>344.85</v>
      </c>
      <c r="BI7" s="36">
        <v>263.83999999999997</v>
      </c>
      <c r="BJ7" s="36">
        <v>257.41000000000003</v>
      </c>
      <c r="BK7" s="36">
        <v>253.86</v>
      </c>
      <c r="BL7" s="36">
        <v>252.09</v>
      </c>
      <c r="BM7" s="36">
        <v>250.76</v>
      </c>
      <c r="BN7" s="36">
        <v>276.38</v>
      </c>
      <c r="BO7" s="36">
        <v>101.48</v>
      </c>
      <c r="BP7" s="36">
        <v>105.86</v>
      </c>
      <c r="BQ7" s="36">
        <v>103.98</v>
      </c>
      <c r="BR7" s="36">
        <v>117.17</v>
      </c>
      <c r="BS7" s="36">
        <v>119.3</v>
      </c>
      <c r="BT7" s="36">
        <v>100.16</v>
      </c>
      <c r="BU7" s="36">
        <v>100.16</v>
      </c>
      <c r="BV7" s="36">
        <v>100.07</v>
      </c>
      <c r="BW7" s="36">
        <v>106.22</v>
      </c>
      <c r="BX7" s="36">
        <v>106.69</v>
      </c>
      <c r="BY7" s="36">
        <v>104.99</v>
      </c>
      <c r="BZ7" s="36">
        <v>151.16</v>
      </c>
      <c r="CA7" s="36">
        <v>144.38999999999999</v>
      </c>
      <c r="CB7" s="36">
        <v>146.86000000000001</v>
      </c>
      <c r="CC7" s="36">
        <v>130.1</v>
      </c>
      <c r="CD7" s="36">
        <v>127.77</v>
      </c>
      <c r="CE7" s="36">
        <v>166.38</v>
      </c>
      <c r="CF7" s="36">
        <v>166.17</v>
      </c>
      <c r="CG7" s="36">
        <v>164.93</v>
      </c>
      <c r="CH7" s="36">
        <v>155.22999999999999</v>
      </c>
      <c r="CI7" s="36">
        <v>154.91999999999999</v>
      </c>
      <c r="CJ7" s="36">
        <v>163.72</v>
      </c>
      <c r="CK7" s="36">
        <v>54.65</v>
      </c>
      <c r="CL7" s="36">
        <v>54.8</v>
      </c>
      <c r="CM7" s="36">
        <v>54.06</v>
      </c>
      <c r="CN7" s="36">
        <v>52.22</v>
      </c>
      <c r="CO7" s="36">
        <v>51.07</v>
      </c>
      <c r="CP7" s="36">
        <v>62.81</v>
      </c>
      <c r="CQ7" s="36">
        <v>62.5</v>
      </c>
      <c r="CR7" s="36">
        <v>62.45</v>
      </c>
      <c r="CS7" s="36">
        <v>62.12</v>
      </c>
      <c r="CT7" s="36">
        <v>62.26</v>
      </c>
      <c r="CU7" s="36">
        <v>59.76</v>
      </c>
      <c r="CV7" s="36">
        <v>84.11</v>
      </c>
      <c r="CW7" s="36">
        <v>83.14</v>
      </c>
      <c r="CX7" s="36">
        <v>83.33</v>
      </c>
      <c r="CY7" s="36">
        <v>84.12</v>
      </c>
      <c r="CZ7" s="36">
        <v>86.02</v>
      </c>
      <c r="DA7" s="36">
        <v>89.45</v>
      </c>
      <c r="DB7" s="36">
        <v>89.62</v>
      </c>
      <c r="DC7" s="36">
        <v>89.76</v>
      </c>
      <c r="DD7" s="36">
        <v>89.45</v>
      </c>
      <c r="DE7" s="36">
        <v>89.5</v>
      </c>
      <c r="DF7" s="36">
        <v>89.95</v>
      </c>
      <c r="DG7" s="36">
        <v>39.01</v>
      </c>
      <c r="DH7" s="36">
        <v>40.880000000000003</v>
      </c>
      <c r="DI7" s="36">
        <v>42.29</v>
      </c>
      <c r="DJ7" s="36">
        <v>45.11</v>
      </c>
      <c r="DK7" s="36">
        <v>46.59</v>
      </c>
      <c r="DL7" s="36">
        <v>39.159999999999997</v>
      </c>
      <c r="DM7" s="36">
        <v>40.21</v>
      </c>
      <c r="DN7" s="36">
        <v>41.12</v>
      </c>
      <c r="DO7" s="36">
        <v>44.91</v>
      </c>
      <c r="DP7" s="36">
        <v>45.89</v>
      </c>
      <c r="DQ7" s="36">
        <v>47.18</v>
      </c>
      <c r="DR7" s="36">
        <v>5.3</v>
      </c>
      <c r="DS7" s="36">
        <v>5.39</v>
      </c>
      <c r="DT7" s="36">
        <v>5.91</v>
      </c>
      <c r="DU7" s="36">
        <v>10.88</v>
      </c>
      <c r="DV7" s="36">
        <v>10.96</v>
      </c>
      <c r="DW7" s="36">
        <v>9.14</v>
      </c>
      <c r="DX7" s="36">
        <v>10.19</v>
      </c>
      <c r="DY7" s="36">
        <v>10.9</v>
      </c>
      <c r="DZ7" s="36">
        <v>12.03</v>
      </c>
      <c r="EA7" s="36">
        <v>13.14</v>
      </c>
      <c r="EB7" s="36">
        <v>13.18</v>
      </c>
      <c r="EC7" s="36">
        <v>0.44</v>
      </c>
      <c r="ED7" s="36">
        <v>0.23</v>
      </c>
      <c r="EE7" s="36">
        <v>0.46</v>
      </c>
      <c r="EF7" s="36">
        <v>0.46</v>
      </c>
      <c r="EG7" s="36">
        <v>0.42</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2017-02-17T04:26:33Z</cp:lastPrinted>
  <dcterms:created xsi:type="dcterms:W3CDTF">2017-02-01T08:40:59Z</dcterms:created>
  <dcterms:modified xsi:type="dcterms:W3CDTF">2017-02-17T07:17:46Z</dcterms:modified>
</cp:coreProperties>
</file>