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<sst xmlns="http://schemas.openxmlformats.org/spreadsheetml/2006/main" count="220" uniqueCount="110">
  <si>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</si>
  <si>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</si>
  <si>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</si>
  <si>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</si>
  <si>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</si>
  <si>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</si>
  <si>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</si>
  <si>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</si>
  <si>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</si>
  <si>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</si>
  <si>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</si>
  <si>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</si>
  <si>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</si>
  <si>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</si>
  <si>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</si>
  <si>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</si>
  <si>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</si>
  <si>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</si>
  <si>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</si>
  <si>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</si>
  <si>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</si>
  <si>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</si>
  <si>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</si>
  <si>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</si>
  <si>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</si>
  <si>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</si>
  <si>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</si>
  <si>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</si>
  <si>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</si>
  <si>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</si>
  <si>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</si>
  <si>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</si>
  <si>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</si>
  <si>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</si>
  <si>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</si>
  <si>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</si>
  <si>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</si>
  <si>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</si>
  <si>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</si>
  <si>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</si>
  <si>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</si>
  <si>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</si>
  <si>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</si>
  <si>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</si>
  <si>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</si>
  <si>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</si>
  <si>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</si>
  <si>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</si>
  <si>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</si>
  <si>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</si>
  <si>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</si>
  <si>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</si>
  <si>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</si>
  <si>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</si>
  <si>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</si>
  <si>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</si>
  <si>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</si>
  <si>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</si>
  <si>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</si>
  <si>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</si>
  <si>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</si>
  <si>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</si>
  <si>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</si>
  <si>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</si>
  <si>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</si>
  <si>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</si>
  <si>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</si>
  <si>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</si>
  <si>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</si>
  <si>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</si>
  <si>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</si>
  <si>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</si>
  <si>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</si>
  <si>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</si>
  <si>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</si>
  <si>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</si>
  <si>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</si>
  <si>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</si>
  <si>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</si>
  <si>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</si>
  <si>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</si>
  <si>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</si>
  <si>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</si>
  <si>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</si>
  <si>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</si>
  <si>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</si>
  <si>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</si>
  <si>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</si>
  <si>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</si>
  <si>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</si>
  <si>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</si>
  <si>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</si>
  <si>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</si>
  <si>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</si>
  <si>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</si>
  <si>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</si>
  <si>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上田市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</si>
  <si>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</si>
  <si>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</si>
  <si>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</si>
  <si>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</si>
  <si>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</si>
  <si>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</si>
  <si>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</si>
  <si>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</si>
  <si>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</si>
  <si>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</si>
  <si>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経収支比率が100％を越え、累積欠損金比率が0％であること、加えて経費回収率が100％を超えていることから、経営の健全性は保たれていると考えられる。
　流動比率は、平成26年度からの会計基準見直しによる借入資本金制度の廃止に伴い、１年以内に償還する企業債が流動負債へ計上されたことにより、100％を大きく割り込むこととなった。
　一方で、企業債残高対事業規模比率は、企業債の償還により年々減少していることから償還が順調であることが窺え、将来的に流動負債の減少を通じて流動比率の改善が考えられる。
　汚水処理原価は平成24年度を除き、減価償却費と支払利息の減により年々減少傾向にあるが、施設の老朽化が進む中、今後の更新による汚水処理原価の上昇が考えられる。
　施設利用率は、人口減少や節水機器の普及等社会情勢の変化により、人口や処理水量について、計画と現状にかい離が発生し、50％台を推移しており、処理能力に余剰が生じている。
　水洗化率は、92.19％で堅調に続伸しており、平成25年度から類似団体平均値を上回った。
</t>
    <phoneticPr fontId="4"/>
  </si>
  <si>
    <t xml:space="preserve">　有形固定資産減価償却率は、みなし償却制度廃止に伴い、平成26年度から大幅な増加となった。平成27年度の33.55％を管渠と処理場別に有形固定資産減価償却率を見ると、管渠は約30％、処理場は約40％で、処理場の機械設備の方が管渠より法定耐用年数が短いため、老朽化が進んでいる。
　管渠は法定耐用年数に達していないため、管渠老朽化率は0％。管渠改善率0.10％も他工事に伴う布設替えによるものである。
</t>
    <phoneticPr fontId="4"/>
  </si>
  <si>
    <t xml:space="preserve">　現状は総じて健全経営を維持しているが、今後、人口減少による使用料収入の減少、老朽化の進んだ施設の更新費用、修繕費用が見込まれる。限りある財源の下、老朽化の進んだ施設は長寿命化計画に基づき計画的な更新を行う。
　処理能力に余剰が生じている施設は農業集落排水事業と一体とした施設の統廃合を検討し、施設運営の効率化を図り、一層の費用圧縮を図る。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</si>
</sst>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0.17</c:v>
                </c:pt>
                <c:pt idx="1">
                  <c:v>0.17</c:v>
                </c:pt>
                <c:pt idx="2" formatCode="#,##0.00;&quot;△&quot;#,##0.00">
                  <c:v>0</c:v>
                </c:pt>
                <c:pt idx="3" formatCode="#,##0.00;&quot;△&quot;#,##0.00">
                  <c:v>0</c:v>
                </c:pt>
                <c:pt idx="4">
                  <c:v>0.1</c:v>
                </c:pt>
              </c:numCache>
            </c:numRef>
          </c:val>
        </c:ser>
        <c:dLbls>
          <c:showLegendKey val="0"/>
          <c:showVal val="0"/>
          <c:showCatName val="0"/>
          <c:showSerName val="0"/>
          <c:showPercent val="0"/>
          <c:showBubbleSize val="0"/>
        </c:dLbls>
        <c:gapWidth val="150"/>
        <c:axId val="77788288"/>
        <c:axId val="777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77788288"/>
        <c:axId val="77790208"/>
      </c:lineChart>
      <c:dateAx>
        <c:axId val="77788288"/>
        <c:scaling>
          <c:orientation val="minMax"/>
        </c:scaling>
        <c:delete val="1"/>
        <c:axPos val="b"/>
        <c:numFmt formatCode="ge" sourceLinked="1"/>
        <c:majorTickMark val="none"/>
        <c:minorTickMark val="none"/>
        <c:tickLblPos val="none"/>
        <c:crossAx val="77790208"/>
        <c:crosses val="autoZero"/>
        <c:auto val="1"/>
        <c:lblOffset val="100"/>
        <c:baseTimeUnit val="years"/>
      </c:dateAx>
      <c:valAx>
        <c:axId val="777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52.67</c:v>
                </c:pt>
                <c:pt idx="1">
                  <c:v>52.73</c:v>
                </c:pt>
                <c:pt idx="2">
                  <c:v>53.89</c:v>
                </c:pt>
                <c:pt idx="3">
                  <c:v>53.66</c:v>
                </c:pt>
                <c:pt idx="4">
                  <c:v>54.57</c:v>
                </c:pt>
              </c:numCache>
            </c:numRef>
          </c:val>
        </c:ser>
        <c:dLbls>
          <c:showLegendKey val="0"/>
          <c:showVal val="0"/>
          <c:showCatName val="0"/>
          <c:showSerName val="0"/>
          <c:showPercent val="0"/>
          <c:showBubbleSize val="0"/>
        </c:dLbls>
        <c:gapWidth val="150"/>
        <c:axId val="37893632"/>
        <c:axId val="378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37893632"/>
        <c:axId val="37895552"/>
      </c:lineChart>
      <c:dateAx>
        <c:axId val="37893632"/>
        <c:scaling>
          <c:orientation val="minMax"/>
        </c:scaling>
        <c:delete val="1"/>
        <c:axPos val="b"/>
        <c:numFmt formatCode="ge" sourceLinked="1"/>
        <c:majorTickMark val="none"/>
        <c:minorTickMark val="none"/>
        <c:tickLblPos val="none"/>
        <c:crossAx val="37895552"/>
        <c:crosses val="autoZero"/>
        <c:auto val="1"/>
        <c:lblOffset val="100"/>
        <c:baseTimeUnit val="years"/>
      </c:dateAx>
      <c:valAx>
        <c:axId val="378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90.24</c:v>
                </c:pt>
                <c:pt idx="1">
                  <c:v>90.46</c:v>
                </c:pt>
                <c:pt idx="2">
                  <c:v>90.95</c:v>
                </c:pt>
                <c:pt idx="3">
                  <c:v>91.66</c:v>
                </c:pt>
                <c:pt idx="4">
                  <c:v>92.19</c:v>
                </c:pt>
              </c:numCache>
            </c:numRef>
          </c:val>
        </c:ser>
        <c:dLbls>
          <c:showLegendKey val="0"/>
          <c:showVal val="0"/>
          <c:showCatName val="0"/>
          <c:showSerName val="0"/>
          <c:showPercent val="0"/>
          <c:showBubbleSize val="0"/>
        </c:dLbls>
        <c:gapWidth val="150"/>
        <c:axId val="37950592"/>
        <c:axId val="379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37950592"/>
        <c:axId val="37952512"/>
      </c:lineChart>
      <c:dateAx>
        <c:axId val="37950592"/>
        <c:scaling>
          <c:orientation val="minMax"/>
        </c:scaling>
        <c:delete val="1"/>
        <c:axPos val="b"/>
        <c:numFmt formatCode="ge" sourceLinked="1"/>
        <c:majorTickMark val="none"/>
        <c:minorTickMark val="none"/>
        <c:tickLblPos val="none"/>
        <c:crossAx val="37952512"/>
        <c:crosses val="autoZero"/>
        <c:auto val="1"/>
        <c:lblOffset val="100"/>
        <c:baseTimeUnit val="years"/>
      </c:dateAx>
      <c:valAx>
        <c:axId val="379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100.74</c:v>
                </c:pt>
                <c:pt idx="1">
                  <c:v>100.45</c:v>
                </c:pt>
                <c:pt idx="2">
                  <c:v>105.89</c:v>
                </c:pt>
                <c:pt idx="3">
                  <c:v>108.27</c:v>
                </c:pt>
                <c:pt idx="4">
                  <c:v>113.06</c:v>
                </c:pt>
              </c:numCache>
            </c:numRef>
          </c:val>
        </c:ser>
        <c:dLbls>
          <c:showLegendKey val="0"/>
          <c:showVal val="0"/>
          <c:showCatName val="0"/>
          <c:showSerName val="0"/>
          <c:showPercent val="0"/>
          <c:showBubbleSize val="0"/>
        </c:dLbls>
        <c:gapWidth val="150"/>
        <c:axId val="77845248"/>
        <c:axId val="778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77845248"/>
        <c:axId val="77847168"/>
      </c:lineChart>
      <c:dateAx>
        <c:axId val="77845248"/>
        <c:scaling>
          <c:orientation val="minMax"/>
        </c:scaling>
        <c:delete val="1"/>
        <c:axPos val="b"/>
        <c:numFmt formatCode="ge" sourceLinked="1"/>
        <c:majorTickMark val="none"/>
        <c:minorTickMark val="none"/>
        <c:tickLblPos val="none"/>
        <c:crossAx val="77847168"/>
        <c:crosses val="autoZero"/>
        <c:auto val="1"/>
        <c:lblOffset val="100"/>
        <c:baseTimeUnit val="years"/>
      </c:dateAx>
      <c:valAx>
        <c:axId val="778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15.57</c:v>
                </c:pt>
                <c:pt idx="1">
                  <c:v>17.27</c:v>
                </c:pt>
                <c:pt idx="2">
                  <c:v>18.54</c:v>
                </c:pt>
                <c:pt idx="3">
                  <c:v>31.03</c:v>
                </c:pt>
                <c:pt idx="4">
                  <c:v>33.549999999999997</c:v>
                </c:pt>
              </c:numCache>
            </c:numRef>
          </c:val>
        </c:ser>
        <c:dLbls>
          <c:showLegendKey val="0"/>
          <c:showVal val="0"/>
          <c:showCatName val="0"/>
          <c:showSerName val="0"/>
          <c:showPercent val="0"/>
          <c:showBubbleSize val="0"/>
        </c:dLbls>
        <c:gapWidth val="150"/>
        <c:axId val="37245312"/>
        <c:axId val="372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37245312"/>
        <c:axId val="37247232"/>
      </c:lineChart>
      <c:dateAx>
        <c:axId val="37245312"/>
        <c:scaling>
          <c:orientation val="minMax"/>
        </c:scaling>
        <c:delete val="1"/>
        <c:axPos val="b"/>
        <c:numFmt formatCode="ge" sourceLinked="1"/>
        <c:majorTickMark val="none"/>
        <c:minorTickMark val="none"/>
        <c:tickLblPos val="none"/>
        <c:crossAx val="37247232"/>
        <c:crosses val="autoZero"/>
        <c:auto val="1"/>
        <c:lblOffset val="100"/>
        <c:baseTimeUnit val="years"/>
      </c:dateAx>
      <c:valAx>
        <c:axId val="372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355520"/>
        <c:axId val="373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37355520"/>
        <c:axId val="37357440"/>
      </c:lineChart>
      <c:dateAx>
        <c:axId val="37355520"/>
        <c:scaling>
          <c:orientation val="minMax"/>
        </c:scaling>
        <c:delete val="1"/>
        <c:axPos val="b"/>
        <c:numFmt formatCode="ge" sourceLinked="1"/>
        <c:majorTickMark val="none"/>
        <c:minorTickMark val="none"/>
        <c:tickLblPos val="none"/>
        <c:crossAx val="37357440"/>
        <c:crosses val="autoZero"/>
        <c:auto val="1"/>
        <c:lblOffset val="100"/>
        <c:baseTimeUnit val="years"/>
      </c:dateAx>
      <c:valAx>
        <c:axId val="37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402112"/>
        <c:axId val="374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37402112"/>
        <c:axId val="37404032"/>
      </c:lineChart>
      <c:dateAx>
        <c:axId val="37402112"/>
        <c:scaling>
          <c:orientation val="minMax"/>
        </c:scaling>
        <c:delete val="1"/>
        <c:axPos val="b"/>
        <c:numFmt formatCode="ge" sourceLinked="1"/>
        <c:majorTickMark val="none"/>
        <c:minorTickMark val="none"/>
        <c:tickLblPos val="none"/>
        <c:crossAx val="37404032"/>
        <c:crosses val="autoZero"/>
        <c:auto val="1"/>
        <c:lblOffset val="100"/>
        <c:baseTimeUnit val="years"/>
      </c:dateAx>
      <c:valAx>
        <c:axId val="374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461.62</c:v>
                </c:pt>
                <c:pt idx="1">
                  <c:v>376.5</c:v>
                </c:pt>
                <c:pt idx="2">
                  <c:v>935.73</c:v>
                </c:pt>
                <c:pt idx="3">
                  <c:v>42.46</c:v>
                </c:pt>
                <c:pt idx="4">
                  <c:v>34.57</c:v>
                </c:pt>
              </c:numCache>
            </c:numRef>
          </c:val>
        </c:ser>
        <c:dLbls>
          <c:showLegendKey val="0"/>
          <c:showVal val="0"/>
          <c:showCatName val="0"/>
          <c:showSerName val="0"/>
          <c:showPercent val="0"/>
          <c:showBubbleSize val="0"/>
        </c:dLbls>
        <c:gapWidth val="150"/>
        <c:axId val="37422592"/>
        <c:axId val="37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37422592"/>
        <c:axId val="37424512"/>
      </c:lineChart>
      <c:dateAx>
        <c:axId val="37422592"/>
        <c:scaling>
          <c:orientation val="minMax"/>
        </c:scaling>
        <c:delete val="1"/>
        <c:axPos val="b"/>
        <c:numFmt formatCode="ge" sourceLinked="1"/>
        <c:majorTickMark val="none"/>
        <c:minorTickMark val="none"/>
        <c:tickLblPos val="none"/>
        <c:crossAx val="37424512"/>
        <c:crosses val="autoZero"/>
        <c:auto val="1"/>
        <c:lblOffset val="100"/>
        <c:baseTimeUnit val="years"/>
      </c:dateAx>
      <c:valAx>
        <c:axId val="37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875.49</c:v>
                </c:pt>
                <c:pt idx="1">
                  <c:v>806.69</c:v>
                </c:pt>
                <c:pt idx="2">
                  <c:v>754.37</c:v>
                </c:pt>
                <c:pt idx="3">
                  <c:v>695.32</c:v>
                </c:pt>
                <c:pt idx="4">
                  <c:v>670.76</c:v>
                </c:pt>
              </c:numCache>
            </c:numRef>
          </c:val>
        </c:ser>
        <c:dLbls>
          <c:showLegendKey val="0"/>
          <c:showVal val="0"/>
          <c:showCatName val="0"/>
          <c:showSerName val="0"/>
          <c:showPercent val="0"/>
          <c:showBubbleSize val="0"/>
        </c:dLbls>
        <c:gapWidth val="150"/>
        <c:axId val="37471360"/>
        <c:axId val="374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37471360"/>
        <c:axId val="37473280"/>
      </c:lineChart>
      <c:dateAx>
        <c:axId val="37471360"/>
        <c:scaling>
          <c:orientation val="minMax"/>
        </c:scaling>
        <c:delete val="1"/>
        <c:axPos val="b"/>
        <c:numFmt formatCode="ge" sourceLinked="1"/>
        <c:majorTickMark val="none"/>
        <c:minorTickMark val="none"/>
        <c:tickLblPos val="none"/>
        <c:crossAx val="37473280"/>
        <c:crosses val="autoZero"/>
        <c:auto val="1"/>
        <c:lblOffset val="100"/>
        <c:baseTimeUnit val="years"/>
      </c:dateAx>
      <c:valAx>
        <c:axId val="374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106.06</c:v>
                </c:pt>
                <c:pt idx="1">
                  <c:v>67.09</c:v>
                </c:pt>
                <c:pt idx="2">
                  <c:v>116</c:v>
                </c:pt>
                <c:pt idx="3">
                  <c:v>112.92</c:v>
                </c:pt>
                <c:pt idx="4">
                  <c:v>137.44</c:v>
                </c:pt>
              </c:numCache>
            </c:numRef>
          </c:val>
        </c:ser>
        <c:dLbls>
          <c:showLegendKey val="0"/>
          <c:showVal val="0"/>
          <c:showCatName val="0"/>
          <c:showSerName val="0"/>
          <c:showPercent val="0"/>
          <c:showBubbleSize val="0"/>
        </c:dLbls>
        <c:gapWidth val="150"/>
        <c:axId val="37507840"/>
        <c:axId val="37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37507840"/>
        <c:axId val="37509760"/>
      </c:lineChart>
      <c:dateAx>
        <c:axId val="37507840"/>
        <c:scaling>
          <c:orientation val="minMax"/>
        </c:scaling>
        <c:delete val="1"/>
        <c:axPos val="b"/>
        <c:numFmt formatCode="ge" sourceLinked="1"/>
        <c:majorTickMark val="none"/>
        <c:minorTickMark val="none"/>
        <c:tickLblPos val="none"/>
        <c:crossAx val="37509760"/>
        <c:crosses val="autoZero"/>
        <c:auto val="1"/>
        <c:lblOffset val="100"/>
        <c:baseTimeUnit val="years"/>
      </c:dateAx>
      <c:valAx>
        <c:axId val="37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176.96</c:v>
                </c:pt>
                <c:pt idx="1">
                  <c:v>277.85000000000002</c:v>
                </c:pt>
                <c:pt idx="2">
                  <c:v>160.81</c:v>
                </c:pt>
                <c:pt idx="3">
                  <c:v>165.95</c:v>
                </c:pt>
                <c:pt idx="4">
                  <c:v>136.47999999999999</c:v>
                </c:pt>
              </c:numCache>
            </c:numRef>
          </c:val>
        </c:ser>
        <c:dLbls>
          <c:showLegendKey val="0"/>
          <c:showVal val="0"/>
          <c:showCatName val="0"/>
          <c:showSerName val="0"/>
          <c:showPercent val="0"/>
          <c:showBubbleSize val="0"/>
        </c:dLbls>
        <c:gapWidth val="150"/>
        <c:axId val="37537664"/>
        <c:axId val="375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37537664"/>
        <c:axId val="37539840"/>
      </c:lineChart>
      <c:dateAx>
        <c:axId val="37537664"/>
        <c:scaling>
          <c:orientation val="minMax"/>
        </c:scaling>
        <c:delete val="1"/>
        <c:axPos val="b"/>
        <c:numFmt formatCode="ge" sourceLinked="1"/>
        <c:majorTickMark val="none"/>
        <c:minorTickMark val="none"/>
        <c:tickLblPos val="none"/>
        <c:crossAx val="37539840"/>
        <c:crosses val="autoZero"/>
        <c:auto val="1"/>
        <c:lblOffset val="100"/>
        <c:baseTimeUnit val="years"/>
      </c:dateAx>
      <c:valAx>
        <c:axId val="375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上田市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159639</v>
      </c>
      <c r="AM8" s="64"/>
      <c r="AN8" s="64"/>
      <c r="AO8" s="64"/>
      <c r="AP8" s="64"/>
      <c r="AQ8" s="64"/>
      <c r="AR8" s="64"/>
      <c r="AS8" s="64"/>
      <c r="AT8" s="63">
        <f>データ!S6</f>
        <v>552.04</v>
      </c>
      <c r="AU8" s="63"/>
      <c r="AV8" s="63"/>
      <c r="AW8" s="63"/>
      <c r="AX8" s="63"/>
      <c r="AY8" s="63"/>
      <c r="AZ8" s="63"/>
      <c r="BA8" s="63"/>
      <c r="BB8" s="63">
        <f>データ!T6</f>
        <v>289.18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46.75</v>
      </c>
      <c r="J10" s="63"/>
      <c r="K10" s="63"/>
      <c r="L10" s="63"/>
      <c r="M10" s="63"/>
      <c r="N10" s="63"/>
      <c r="O10" s="63"/>
      <c r="P10" s="63">
        <f>データ!O6</f>
        <v>60.42</v>
      </c>
      <c r="Q10" s="63"/>
      <c r="R10" s="63"/>
      <c r="S10" s="63"/>
      <c r="T10" s="63"/>
      <c r="U10" s="63"/>
      <c r="V10" s="63"/>
      <c r="W10" s="63">
        <f>データ!P6</f>
        <v>87.35</v>
      </c>
      <c r="X10" s="63"/>
      <c r="Y10" s="63"/>
      <c r="Z10" s="63"/>
      <c r="AA10" s="63"/>
      <c r="AB10" s="63"/>
      <c r="AC10" s="63"/>
      <c r="AD10" s="64">
        <f>データ!Q6</f>
        <v>3649</v>
      </c>
      <c r="AE10" s="64"/>
      <c r="AF10" s="64"/>
      <c r="AG10" s="64"/>
      <c r="AH10" s="64"/>
      <c r="AI10" s="64"/>
      <c r="AJ10" s="64"/>
      <c r="AK10" s="2"/>
      <c r="AL10" s="64">
        <f>データ!U6</f>
        <v>96343</v>
      </c>
      <c r="AM10" s="64"/>
      <c r="AN10" s="64"/>
      <c r="AO10" s="64"/>
      <c r="AP10" s="64"/>
      <c r="AQ10" s="64"/>
      <c r="AR10" s="64"/>
      <c r="AS10" s="64"/>
      <c r="AT10" s="63">
        <f>データ!V6</f>
        <v>30.66</v>
      </c>
      <c r="AU10" s="63"/>
      <c r="AV10" s="63"/>
      <c r="AW10" s="63"/>
      <c r="AX10" s="63"/>
      <c r="AY10" s="63"/>
      <c r="AZ10" s="63"/>
      <c r="BA10" s="63"/>
      <c r="BB10" s="63">
        <f>データ!W6</f>
        <v>3142.3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202037</v>
      </c>
      <c r="D6" s="31">
        <f t="shared" si="3"/>
        <v>46</v>
      </c>
      <c r="E6" s="31">
        <f t="shared" si="3"/>
        <v>17</v>
      </c>
      <c r="F6" s="31">
        <f t="shared" si="3"/>
        <v>1</v>
      </c>
      <c r="G6" s="31">
        <f t="shared" si="3"/>
        <v>0</v>
      </c>
      <c r="H6" s="31" t="str">
        <f t="shared" si="3"/>
        <v>長野県　上田市</v>
      </c>
      <c r="I6" s="31" t="str">
        <f t="shared" si="3"/>
        <v>法適用</v>
      </c>
      <c r="J6" s="31" t="str">
        <f t="shared" si="3"/>
        <v>下水道事業</v>
      </c>
      <c r="K6" s="31" t="str">
        <f t="shared" si="3"/>
        <v>公共下水道</v>
      </c>
      <c r="L6" s="31" t="str">
        <f t="shared" si="3"/>
        <v>Bd1</v>
      </c>
      <c r="M6" s="32" t="str">
        <f t="shared" si="3"/>
        <v>-</v>
      </c>
      <c r="N6" s="32">
        <f t="shared" si="3"/>
        <v>46.75</v>
      </c>
      <c r="O6" s="32">
        <f t="shared" si="3"/>
        <v>60.42</v>
      </c>
      <c r="P6" s="32">
        <f t="shared" si="3"/>
        <v>87.35</v>
      </c>
      <c r="Q6" s="32">
        <f t="shared" si="3"/>
        <v>3649</v>
      </c>
      <c r="R6" s="32">
        <f t="shared" si="3"/>
        <v>159639</v>
      </c>
      <c r="S6" s="32">
        <f t="shared" si="3"/>
        <v>552.04</v>
      </c>
      <c r="T6" s="32">
        <f t="shared" si="3"/>
        <v>289.18</v>
      </c>
      <c r="U6" s="32">
        <f t="shared" si="3"/>
        <v>96343</v>
      </c>
      <c r="V6" s="32">
        <f t="shared" si="3"/>
        <v>30.66</v>
      </c>
      <c r="W6" s="32">
        <f t="shared" si="3"/>
        <v>3142.3</v>
      </c>
      <c r="X6" s="33">
        <f>IF(X7="",NA(),X7)</f>
        <v>100.74</v>
      </c>
      <c r="Y6" s="33">
        <f t="shared" ref="Y6:AG6" si="4">IF(Y7="",NA(),Y7)</f>
        <v>100.45</v>
      </c>
      <c r="Z6" s="33">
        <f t="shared" si="4"/>
        <v>105.89</v>
      </c>
      <c r="AA6" s="33">
        <f t="shared" si="4"/>
        <v>108.27</v>
      </c>
      <c r="AB6" s="33">
        <f t="shared" si="4"/>
        <v>113.06</v>
      </c>
      <c r="AC6" s="33">
        <f t="shared" si="4"/>
        <v>103.89</v>
      </c>
      <c r="AD6" s="33">
        <f t="shared" si="4"/>
        <v>105.76</v>
      </c>
      <c r="AE6" s="33">
        <f t="shared" si="4"/>
        <v>105.34</v>
      </c>
      <c r="AF6" s="33">
        <f t="shared" si="4"/>
        <v>108.77</v>
      </c>
      <c r="AG6" s="33">
        <f t="shared" si="4"/>
        <v>109.48</v>
      </c>
      <c r="AH6" s="32" t="str">
        <f>IF(AH7="","",IF(AH7="-","【-】","【"&amp;SUBSTITUTE(TEXT(AH7,"#,##0.00"),"-","△")&amp;"】"))</f>
        <v>【108.23】</v>
      </c>
      <c r="AI6" s="32">
        <f>IF(AI7="",NA(),AI7)</f>
        <v>0</v>
      </c>
      <c r="AJ6" s="32">
        <f t="shared" ref="AJ6:AR6" si="5">IF(AJ7="",NA(),AJ7)</f>
        <v>0</v>
      </c>
      <c r="AK6" s="32">
        <f t="shared" si="5"/>
        <v>0</v>
      </c>
      <c r="AL6" s="32">
        <f t="shared" si="5"/>
        <v>0</v>
      </c>
      <c r="AM6" s="32">
        <f t="shared" si="5"/>
        <v>0</v>
      </c>
      <c r="AN6" s="33">
        <f t="shared" si="5"/>
        <v>30.39</v>
      </c>
      <c r="AO6" s="33">
        <f t="shared" si="5"/>
        <v>25.99</v>
      </c>
      <c r="AP6" s="33">
        <f t="shared" si="5"/>
        <v>24.99</v>
      </c>
      <c r="AQ6" s="33">
        <f t="shared" si="5"/>
        <v>21.47</v>
      </c>
      <c r="AR6" s="33">
        <f t="shared" si="5"/>
        <v>16.34</v>
      </c>
      <c r="AS6" s="32" t="str">
        <f>IF(AS7="","",IF(AS7="-","【-】","【"&amp;SUBSTITUTE(TEXT(AS7,"#,##0.00"),"-","△")&amp;"】"))</f>
        <v>【4.45】</v>
      </c>
      <c r="AT6" s="33">
        <f>IF(AT7="",NA(),AT7)</f>
        <v>461.62</v>
      </c>
      <c r="AU6" s="33">
        <f t="shared" ref="AU6:BC6" si="6">IF(AU7="",NA(),AU7)</f>
        <v>376.5</v>
      </c>
      <c r="AV6" s="33">
        <f t="shared" si="6"/>
        <v>935.73</v>
      </c>
      <c r="AW6" s="33">
        <f t="shared" si="6"/>
        <v>42.46</v>
      </c>
      <c r="AX6" s="33">
        <f t="shared" si="6"/>
        <v>34.57</v>
      </c>
      <c r="AY6" s="33">
        <f t="shared" si="6"/>
        <v>230.06</v>
      </c>
      <c r="AZ6" s="33">
        <f t="shared" si="6"/>
        <v>275.56</v>
      </c>
      <c r="BA6" s="33">
        <f t="shared" si="6"/>
        <v>316.92</v>
      </c>
      <c r="BB6" s="33">
        <f t="shared" si="6"/>
        <v>79.239999999999995</v>
      </c>
      <c r="BC6" s="33">
        <f t="shared" si="6"/>
        <v>78.930000000000007</v>
      </c>
      <c r="BD6" s="32" t="str">
        <f>IF(BD7="","",IF(BD7="-","【-】","【"&amp;SUBSTITUTE(TEXT(BD7,"#,##0.00"),"-","△")&amp;"】"))</f>
        <v>【57.41】</v>
      </c>
      <c r="BE6" s="33">
        <f>IF(BE7="",NA(),BE7)</f>
        <v>875.49</v>
      </c>
      <c r="BF6" s="33">
        <f t="shared" ref="BF6:BN6" si="7">IF(BF7="",NA(),BF7)</f>
        <v>806.69</v>
      </c>
      <c r="BG6" s="33">
        <f t="shared" si="7"/>
        <v>754.37</v>
      </c>
      <c r="BH6" s="33">
        <f t="shared" si="7"/>
        <v>695.32</v>
      </c>
      <c r="BI6" s="33">
        <f t="shared" si="7"/>
        <v>670.76</v>
      </c>
      <c r="BJ6" s="33">
        <f t="shared" si="7"/>
        <v>936.66</v>
      </c>
      <c r="BK6" s="33">
        <f t="shared" si="7"/>
        <v>918.88</v>
      </c>
      <c r="BL6" s="33">
        <f t="shared" si="7"/>
        <v>885.97</v>
      </c>
      <c r="BM6" s="33">
        <f t="shared" si="7"/>
        <v>854.16</v>
      </c>
      <c r="BN6" s="33">
        <f t="shared" si="7"/>
        <v>848.31</v>
      </c>
      <c r="BO6" s="32" t="str">
        <f>IF(BO7="","",IF(BO7="-","【-】","【"&amp;SUBSTITUTE(TEXT(BO7,"#,##0.00"),"-","△")&amp;"】"))</f>
        <v>【763.62】</v>
      </c>
      <c r="BP6" s="33">
        <f>IF(BP7="",NA(),BP7)</f>
        <v>106.06</v>
      </c>
      <c r="BQ6" s="33">
        <f t="shared" ref="BQ6:BY6" si="8">IF(BQ7="",NA(),BQ7)</f>
        <v>67.09</v>
      </c>
      <c r="BR6" s="33">
        <f t="shared" si="8"/>
        <v>116</v>
      </c>
      <c r="BS6" s="33">
        <f t="shared" si="8"/>
        <v>112.92</v>
      </c>
      <c r="BT6" s="33">
        <f t="shared" si="8"/>
        <v>137.44</v>
      </c>
      <c r="BU6" s="33">
        <f t="shared" si="8"/>
        <v>88.44</v>
      </c>
      <c r="BV6" s="33">
        <f t="shared" si="8"/>
        <v>88.2</v>
      </c>
      <c r="BW6" s="33">
        <f t="shared" si="8"/>
        <v>89.94</v>
      </c>
      <c r="BX6" s="33">
        <f t="shared" si="8"/>
        <v>93.13</v>
      </c>
      <c r="BY6" s="33">
        <f t="shared" si="8"/>
        <v>94.38</v>
      </c>
      <c r="BZ6" s="32" t="str">
        <f>IF(BZ7="","",IF(BZ7="-","【-】","【"&amp;SUBSTITUTE(TEXT(BZ7,"#,##0.00"),"-","△")&amp;"】"))</f>
        <v>【98.53】</v>
      </c>
      <c r="CA6" s="33">
        <f>IF(CA7="",NA(),CA7)</f>
        <v>176.96</v>
      </c>
      <c r="CB6" s="33">
        <f t="shared" ref="CB6:CJ6" si="9">IF(CB7="",NA(),CB7)</f>
        <v>277.85000000000002</v>
      </c>
      <c r="CC6" s="33">
        <f t="shared" si="9"/>
        <v>160.81</v>
      </c>
      <c r="CD6" s="33">
        <f t="shared" si="9"/>
        <v>165.95</v>
      </c>
      <c r="CE6" s="33">
        <f t="shared" si="9"/>
        <v>136.47999999999999</v>
      </c>
      <c r="CF6" s="33">
        <f t="shared" si="9"/>
        <v>169.89</v>
      </c>
      <c r="CG6" s="33">
        <f t="shared" si="9"/>
        <v>171.78</v>
      </c>
      <c r="CH6" s="33">
        <f t="shared" si="9"/>
        <v>168.57</v>
      </c>
      <c r="CI6" s="33">
        <f t="shared" si="9"/>
        <v>167.97</v>
      </c>
      <c r="CJ6" s="33">
        <f t="shared" si="9"/>
        <v>165.45</v>
      </c>
      <c r="CK6" s="32" t="str">
        <f>IF(CK7="","",IF(CK7="-","【-】","【"&amp;SUBSTITUTE(TEXT(CK7,"#,##0.00"),"-","△")&amp;"】"))</f>
        <v>【139.70】</v>
      </c>
      <c r="CL6" s="33">
        <f>IF(CL7="",NA(),CL7)</f>
        <v>52.67</v>
      </c>
      <c r="CM6" s="33">
        <f t="shared" ref="CM6:CU6" si="10">IF(CM7="",NA(),CM7)</f>
        <v>52.73</v>
      </c>
      <c r="CN6" s="33">
        <f t="shared" si="10"/>
        <v>53.89</v>
      </c>
      <c r="CO6" s="33">
        <f t="shared" si="10"/>
        <v>53.66</v>
      </c>
      <c r="CP6" s="33">
        <f t="shared" si="10"/>
        <v>54.57</v>
      </c>
      <c r="CQ6" s="33">
        <f t="shared" si="10"/>
        <v>62.55</v>
      </c>
      <c r="CR6" s="33">
        <f t="shared" si="10"/>
        <v>62.27</v>
      </c>
      <c r="CS6" s="33">
        <f t="shared" si="10"/>
        <v>64.12</v>
      </c>
      <c r="CT6" s="33">
        <f t="shared" si="10"/>
        <v>64.87</v>
      </c>
      <c r="CU6" s="33">
        <f t="shared" si="10"/>
        <v>65.62</v>
      </c>
      <c r="CV6" s="32" t="str">
        <f>IF(CV7="","",IF(CV7="-","【-】","【"&amp;SUBSTITUTE(TEXT(CV7,"#,##0.00"),"-","△")&amp;"】"))</f>
        <v>【60.01】</v>
      </c>
      <c r="CW6" s="33">
        <f>IF(CW7="",NA(),CW7)</f>
        <v>90.24</v>
      </c>
      <c r="CX6" s="33">
        <f t="shared" ref="CX6:DF6" si="11">IF(CX7="",NA(),CX7)</f>
        <v>90.46</v>
      </c>
      <c r="CY6" s="33">
        <f t="shared" si="11"/>
        <v>90.95</v>
      </c>
      <c r="CZ6" s="33">
        <f t="shared" si="11"/>
        <v>91.66</v>
      </c>
      <c r="DA6" s="33">
        <f t="shared" si="11"/>
        <v>92.19</v>
      </c>
      <c r="DB6" s="33">
        <f t="shared" si="11"/>
        <v>90.26</v>
      </c>
      <c r="DC6" s="33">
        <f t="shared" si="11"/>
        <v>90.69</v>
      </c>
      <c r="DD6" s="33">
        <f t="shared" si="11"/>
        <v>90.91</v>
      </c>
      <c r="DE6" s="33">
        <f t="shared" si="11"/>
        <v>91.11</v>
      </c>
      <c r="DF6" s="33">
        <f t="shared" si="11"/>
        <v>91.44</v>
      </c>
      <c r="DG6" s="32" t="str">
        <f>IF(DG7="","",IF(DG7="-","【-】","【"&amp;SUBSTITUTE(TEXT(DG7,"#,##0.00"),"-","△")&amp;"】"))</f>
        <v>【94.73】</v>
      </c>
      <c r="DH6" s="33">
        <f>IF(DH7="",NA(),DH7)</f>
        <v>15.57</v>
      </c>
      <c r="DI6" s="33">
        <f t="shared" ref="DI6:DQ6" si="12">IF(DI7="",NA(),DI7)</f>
        <v>17.27</v>
      </c>
      <c r="DJ6" s="33">
        <f t="shared" si="12"/>
        <v>18.54</v>
      </c>
      <c r="DK6" s="33">
        <f t="shared" si="12"/>
        <v>31.03</v>
      </c>
      <c r="DL6" s="33">
        <f t="shared" si="12"/>
        <v>33.549999999999997</v>
      </c>
      <c r="DM6" s="33">
        <f t="shared" si="12"/>
        <v>11.26</v>
      </c>
      <c r="DN6" s="33">
        <f t="shared" si="12"/>
        <v>12.02</v>
      </c>
      <c r="DO6" s="33">
        <f t="shared" si="12"/>
        <v>12.9</v>
      </c>
      <c r="DP6" s="33">
        <f t="shared" si="12"/>
        <v>25.52</v>
      </c>
      <c r="DQ6" s="33">
        <f t="shared" si="12"/>
        <v>25.89</v>
      </c>
      <c r="DR6" s="32" t="str">
        <f>IF(DR7="","",IF(DR7="-","【-】","【"&amp;SUBSTITUTE(TEXT(DR7,"#,##0.00"),"-","△")&amp;"】"))</f>
        <v>【36.85】</v>
      </c>
      <c r="DS6" s="32">
        <f>IF(DS7="",NA(),DS7)</f>
        <v>0</v>
      </c>
      <c r="DT6" s="32">
        <f t="shared" ref="DT6:EB6" si="13">IF(DT7="",NA(),DT7)</f>
        <v>0</v>
      </c>
      <c r="DU6" s="32">
        <f t="shared" si="13"/>
        <v>0</v>
      </c>
      <c r="DV6" s="32">
        <f t="shared" si="13"/>
        <v>0</v>
      </c>
      <c r="DW6" s="32">
        <f t="shared" si="13"/>
        <v>0</v>
      </c>
      <c r="DX6" s="33">
        <f t="shared" si="13"/>
        <v>0.5</v>
      </c>
      <c r="DY6" s="33">
        <f t="shared" si="13"/>
        <v>0.48</v>
      </c>
      <c r="DZ6" s="33">
        <f t="shared" si="13"/>
        <v>0.71</v>
      </c>
      <c r="EA6" s="33">
        <f t="shared" si="13"/>
        <v>0.76</v>
      </c>
      <c r="EB6" s="33">
        <f t="shared" si="13"/>
        <v>0.71</v>
      </c>
      <c r="EC6" s="32" t="str">
        <f>IF(EC7="","",IF(EC7="-","【-】","【"&amp;SUBSTITUTE(TEXT(EC7,"#,##0.00"),"-","△")&amp;"】"))</f>
        <v>【4.56】</v>
      </c>
      <c r="ED6" s="33">
        <f>IF(ED7="",NA(),ED7)</f>
        <v>0.17</v>
      </c>
      <c r="EE6" s="33">
        <f t="shared" ref="EE6:EM6" si="14">IF(EE7="",NA(),EE7)</f>
        <v>0.17</v>
      </c>
      <c r="EF6" s="32">
        <f t="shared" si="14"/>
        <v>0</v>
      </c>
      <c r="EG6" s="32">
        <f t="shared" si="14"/>
        <v>0</v>
      </c>
      <c r="EH6" s="33">
        <f t="shared" si="14"/>
        <v>0.1</v>
      </c>
      <c r="EI6" s="33">
        <f t="shared" si="14"/>
        <v>0.04</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202037</v>
      </c>
      <c r="D7" s="35">
        <v>46</v>
      </c>
      <c r="E7" s="35">
        <v>17</v>
      </c>
      <c r="F7" s="35">
        <v>1</v>
      </c>
      <c r="G7" s="35">
        <v>0</v>
      </c>
      <c r="H7" s="35" t="s">
        <v>96</v>
      </c>
      <c r="I7" s="35" t="s">
        <v>97</v>
      </c>
      <c r="J7" s="35" t="s">
        <v>98</v>
      </c>
      <c r="K7" s="35" t="s">
        <v>99</v>
      </c>
      <c r="L7" s="35" t="s">
        <v>100</v>
      </c>
      <c r="M7" s="36" t="s">
        <v>101</v>
      </c>
      <c r="N7" s="36">
        <v>46.75</v>
      </c>
      <c r="O7" s="36">
        <v>60.42</v>
      </c>
      <c r="P7" s="36">
        <v>87.35</v>
      </c>
      <c r="Q7" s="36">
        <v>3649</v>
      </c>
      <c r="R7" s="36">
        <v>159639</v>
      </c>
      <c r="S7" s="36">
        <v>552.04</v>
      </c>
      <c r="T7" s="36">
        <v>289.18</v>
      </c>
      <c r="U7" s="36">
        <v>96343</v>
      </c>
      <c r="V7" s="36">
        <v>30.66</v>
      </c>
      <c r="W7" s="36">
        <v>3142.3</v>
      </c>
      <c r="X7" s="36">
        <v>100.74</v>
      </c>
      <c r="Y7" s="36">
        <v>100.45</v>
      </c>
      <c r="Z7" s="36">
        <v>105.89</v>
      </c>
      <c r="AA7" s="36">
        <v>108.27</v>
      </c>
      <c r="AB7" s="36">
        <v>113.06</v>
      </c>
      <c r="AC7" s="36">
        <v>103.89</v>
      </c>
      <c r="AD7" s="36">
        <v>105.76</v>
      </c>
      <c r="AE7" s="36">
        <v>105.34</v>
      </c>
      <c r="AF7" s="36">
        <v>108.77</v>
      </c>
      <c r="AG7" s="36">
        <v>109.48</v>
      </c>
      <c r="AH7" s="36">
        <v>108.23</v>
      </c>
      <c r="AI7" s="36">
        <v>0</v>
      </c>
      <c r="AJ7" s="36">
        <v>0</v>
      </c>
      <c r="AK7" s="36">
        <v>0</v>
      </c>
      <c r="AL7" s="36">
        <v>0</v>
      </c>
      <c r="AM7" s="36">
        <v>0</v>
      </c>
      <c r="AN7" s="36">
        <v>30.39</v>
      </c>
      <c r="AO7" s="36">
        <v>25.99</v>
      </c>
      <c r="AP7" s="36">
        <v>24.99</v>
      </c>
      <c r="AQ7" s="36">
        <v>21.47</v>
      </c>
      <c r="AR7" s="36">
        <v>16.34</v>
      </c>
      <c r="AS7" s="36">
        <v>4.45</v>
      </c>
      <c r="AT7" s="36">
        <v>461.62</v>
      </c>
      <c r="AU7" s="36">
        <v>376.5</v>
      </c>
      <c r="AV7" s="36">
        <v>935.73</v>
      </c>
      <c r="AW7" s="36">
        <v>42.46</v>
      </c>
      <c r="AX7" s="36">
        <v>34.57</v>
      </c>
      <c r="AY7" s="36">
        <v>230.06</v>
      </c>
      <c r="AZ7" s="36">
        <v>275.56</v>
      </c>
      <c r="BA7" s="36">
        <v>316.92</v>
      </c>
      <c r="BB7" s="36">
        <v>79.239999999999995</v>
      </c>
      <c r="BC7" s="36">
        <v>78.930000000000007</v>
      </c>
      <c r="BD7" s="36">
        <v>57.41</v>
      </c>
      <c r="BE7" s="36">
        <v>875.49</v>
      </c>
      <c r="BF7" s="36">
        <v>806.69</v>
      </c>
      <c r="BG7" s="36">
        <v>754.37</v>
      </c>
      <c r="BH7" s="36">
        <v>695.32</v>
      </c>
      <c r="BI7" s="36">
        <v>670.76</v>
      </c>
      <c r="BJ7" s="36">
        <v>936.66</v>
      </c>
      <c r="BK7" s="36">
        <v>918.88</v>
      </c>
      <c r="BL7" s="36">
        <v>885.97</v>
      </c>
      <c r="BM7" s="36">
        <v>854.16</v>
      </c>
      <c r="BN7" s="36">
        <v>848.31</v>
      </c>
      <c r="BO7" s="36">
        <v>763.62</v>
      </c>
      <c r="BP7" s="36">
        <v>106.06</v>
      </c>
      <c r="BQ7" s="36">
        <v>67.09</v>
      </c>
      <c r="BR7" s="36">
        <v>116</v>
      </c>
      <c r="BS7" s="36">
        <v>112.92</v>
      </c>
      <c r="BT7" s="36">
        <v>137.44</v>
      </c>
      <c r="BU7" s="36">
        <v>88.44</v>
      </c>
      <c r="BV7" s="36">
        <v>88.2</v>
      </c>
      <c r="BW7" s="36">
        <v>89.94</v>
      </c>
      <c r="BX7" s="36">
        <v>93.13</v>
      </c>
      <c r="BY7" s="36">
        <v>94.38</v>
      </c>
      <c r="BZ7" s="36">
        <v>98.53</v>
      </c>
      <c r="CA7" s="36">
        <v>176.96</v>
      </c>
      <c r="CB7" s="36">
        <v>277.85000000000002</v>
      </c>
      <c r="CC7" s="36">
        <v>160.81</v>
      </c>
      <c r="CD7" s="36">
        <v>165.95</v>
      </c>
      <c r="CE7" s="36">
        <v>136.47999999999999</v>
      </c>
      <c r="CF7" s="36">
        <v>169.89</v>
      </c>
      <c r="CG7" s="36">
        <v>171.78</v>
      </c>
      <c r="CH7" s="36">
        <v>168.57</v>
      </c>
      <c r="CI7" s="36">
        <v>167.97</v>
      </c>
      <c r="CJ7" s="36">
        <v>165.45</v>
      </c>
      <c r="CK7" s="36">
        <v>139.69999999999999</v>
      </c>
      <c r="CL7" s="36">
        <v>52.67</v>
      </c>
      <c r="CM7" s="36">
        <v>52.73</v>
      </c>
      <c r="CN7" s="36">
        <v>53.89</v>
      </c>
      <c r="CO7" s="36">
        <v>53.66</v>
      </c>
      <c r="CP7" s="36">
        <v>54.57</v>
      </c>
      <c r="CQ7" s="36">
        <v>62.55</v>
      </c>
      <c r="CR7" s="36">
        <v>62.27</v>
      </c>
      <c r="CS7" s="36">
        <v>64.12</v>
      </c>
      <c r="CT7" s="36">
        <v>64.87</v>
      </c>
      <c r="CU7" s="36">
        <v>65.62</v>
      </c>
      <c r="CV7" s="36">
        <v>60.01</v>
      </c>
      <c r="CW7" s="36">
        <v>90.24</v>
      </c>
      <c r="CX7" s="36">
        <v>90.46</v>
      </c>
      <c r="CY7" s="36">
        <v>90.95</v>
      </c>
      <c r="CZ7" s="36">
        <v>91.66</v>
      </c>
      <c r="DA7" s="36">
        <v>92.19</v>
      </c>
      <c r="DB7" s="36">
        <v>90.26</v>
      </c>
      <c r="DC7" s="36">
        <v>90.69</v>
      </c>
      <c r="DD7" s="36">
        <v>90.91</v>
      </c>
      <c r="DE7" s="36">
        <v>91.11</v>
      </c>
      <c r="DF7" s="36">
        <v>91.44</v>
      </c>
      <c r="DG7" s="36">
        <v>94.73</v>
      </c>
      <c r="DH7" s="36">
        <v>15.57</v>
      </c>
      <c r="DI7" s="36">
        <v>17.27</v>
      </c>
      <c r="DJ7" s="36">
        <v>18.54</v>
      </c>
      <c r="DK7" s="36">
        <v>31.03</v>
      </c>
      <c r="DL7" s="36">
        <v>33.549999999999997</v>
      </c>
      <c r="DM7" s="36">
        <v>11.26</v>
      </c>
      <c r="DN7" s="36">
        <v>12.02</v>
      </c>
      <c r="DO7" s="36">
        <v>12.9</v>
      </c>
      <c r="DP7" s="36">
        <v>25.52</v>
      </c>
      <c r="DQ7" s="36">
        <v>25.89</v>
      </c>
      <c r="DR7" s="36">
        <v>36.85</v>
      </c>
      <c r="DS7" s="36">
        <v>0</v>
      </c>
      <c r="DT7" s="36">
        <v>0</v>
      </c>
      <c r="DU7" s="36">
        <v>0</v>
      </c>
      <c r="DV7" s="36">
        <v>0</v>
      </c>
      <c r="DW7" s="36">
        <v>0</v>
      </c>
      <c r="DX7" s="36">
        <v>0.5</v>
      </c>
      <c r="DY7" s="36">
        <v>0.48</v>
      </c>
      <c r="DZ7" s="36">
        <v>0.71</v>
      </c>
      <c r="EA7" s="36">
        <v>0.76</v>
      </c>
      <c r="EB7" s="36">
        <v>0.71</v>
      </c>
      <c r="EC7" s="36">
        <v>4.5599999999999996</v>
      </c>
      <c r="ED7" s="36">
        <v>0.17</v>
      </c>
      <c r="EE7" s="36">
        <v>0.17</v>
      </c>
      <c r="EF7" s="36">
        <v>0</v>
      </c>
      <c r="EG7" s="36">
        <v>0</v>
      </c>
      <c r="EH7" s="36">
        <v>0.1</v>
      </c>
      <c r="EI7" s="36">
        <v>0.04</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2017-02-08T02:35:31Z</dcterms:created>
  <dcterms:modified xsi:type="dcterms:W3CDTF">2017-02-15T06:46:51Z</dcterms:modified>
  <cp:category/>
</cp:coreProperties>
</file>