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P10" i="4"/>
  <c r="I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<sst xmlns="http://schemas.openxmlformats.org/spreadsheetml/2006/main" count="220" uniqueCount="109">
  <si>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</si>
  <si>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</si>
  <si>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</si>
  <si>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</si>
  <si>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</si>
  <si>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</si>
  <si>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</si>
  <si>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</si>
  <si>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</si>
  <si>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</si>
  <si>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</si>
  <si>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</si>
  <si>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</si>
  <si>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</si>
  <si>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</si>
  <si>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</si>
  <si>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</si>
  <si>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</si>
  <si>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</si>
  <si>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</si>
  <si>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</si>
  <si>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</si>
  <si>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</si>
  <si>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</si>
  <si>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</si>
  <si>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</si>
  <si>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</si>
  <si>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</si>
  <si>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</si>
  <si>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</si>
  <si>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</si>
  <si>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</si>
  <si>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</si>
  <si>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</si>
  <si>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</si>
  <si>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</si>
  <si>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</si>
  <si>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</si>
  <si>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</si>
  <si>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</si>
  <si>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</si>
  <si>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</si>
  <si>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</si>
  <si>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</si>
  <si>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</si>
  <si>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</si>
  <si>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</si>
  <si>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</si>
  <si>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</si>
  <si>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</si>
  <si>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</si>
  <si>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</si>
  <si>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</si>
  <si>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</si>
  <si>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</si>
  <si>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</si>
  <si>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</si>
  <si>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</si>
  <si>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</si>
  <si>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</si>
  <si>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</si>
  <si>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</si>
  <si>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</si>
  <si>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</si>
  <si>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</si>
  <si>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</si>
  <si>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</si>
  <si>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</si>
  <si>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</si>
  <si>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</si>
  <si>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</si>
  <si>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</si>
  <si>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</si>
  <si>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</si>
  <si>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</si>
  <si>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</si>
  <si>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</si>
  <si>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</si>
  <si>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</si>
  <si>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</si>
  <si>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</si>
  <si>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</si>
  <si>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</si>
  <si>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</si>
  <si>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</si>
  <si>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</si>
  <si>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</si>
  <si>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</si>
  <si>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</si>
  <si>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</si>
  <si>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</si>
  <si>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</si>
  <si>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</si>
  <si>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</si>
  <si>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</si>
  <si>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上田市</t>
  </si>
  <si>
    <t>法適用</t>
  </si>
  <si>
    <t>下水道事業</t>
  </si>
  <si>
    <t>農業集落排水</t>
  </si>
  <si>
    <t>F2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</si>
  <si>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</si>
  <si>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</si>
  <si>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</si>
  <si>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</si>
  <si>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</si>
  <si>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</si>
  <si>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平成25年度まで毎年純損失が発生し、平成25年度末で8億1,938万円余の累積欠損金を計上していた。平成26年度からの会計基準の見直しに伴う、長期前受金戻入の発生により、累積欠損金が全て解消された。これにより、累積欠損金比率は平成26年度から0％となった。
　経常収支比率は、長期前受金戻入の発生により、単年度の収支が改善され、平成26年度から100％を上回るようになり、平成27年度では107.82％で純利益が発生した。
　経費回収率では、平成27年度で99.54％と平均値より高いものの、使用料で経費を回収できておらず、一般会計からの繰入金で補てんしている状況である。
　流動比率は、借入資本金制度の廃止に伴い、1年以内に償還する企業債が流動負債へ計上されたことにより平成26年度から極端に下がったものの、平成27年度で147.69％と短期の支払能力である100％を維持している。
　企業債残高対事業規模比率は、企業債の償還により年々減少しているが、必要な更新を行いつつ、適正な使用料収入を維持する必要がある。
　汚水処理原価は、減価償却費と支払利息の減により減少傾向にあるが、施設の老朽化が進む中、今後の更新による汚水処理原価の上昇が考えられる。
　施設利用率は、人口減少や節水機器の普及等の社会情勢の変化により、人口や処理水量について、計画値と現状に乖離が発生し50％台で推移しており、処理能力に余剰が生じている。
　水洗化率は、毎年度、類似団体平均値を大幅に上回り、堅調に伸びている。
</t>
    <phoneticPr fontId="4"/>
  </si>
  <si>
    <t xml:space="preserve">　有形固定資産減価償却率は、みなし償却制度の廃止に伴い、平成26年度から大幅な増加となった。平成27年度の32.74％を管渠と処理場別に有形固定資産減価償却率を見ると、管渠は約25％、処理場は約50％で、処理場の機械設備は管渠より法定耐用年数が短い分、老朽化が進んでいる。
　管渠は法定耐用年数に達していないため、管渠老朽化率、管渠改善率はともに0％となっている。
</t>
    <phoneticPr fontId="4"/>
  </si>
  <si>
    <t xml:space="preserve">　今後、人口減少による使用料収入の減少と25箇所の処理場を維持していることから、施設の更新費用、修繕費用の増加が見込まれる。
　今後、更新を迎える処理場について、統合費用が更新費用より安価な場合、公共下水道への統合又は農業集落排水同士の統合を検討し、施設の数を減らし費用の圧縮を図っていく。
　統合が困難な農業集落排水施設については、計画的に施設の更新を行っていく。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</si>
</sst>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12576"/>
        <c:axId val="7831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12576"/>
        <c:axId val="78314496"/>
      </c:lineChart>
      <c:dateAx>
        <c:axId val="7831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14496"/>
        <c:crosses val="autoZero"/>
        <c:auto val="1"/>
        <c:lblOffset val="100"/>
        <c:baseTimeUnit val="years"/>
      </c:dateAx>
      <c:valAx>
        <c:axId val="7831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12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57.69</c:v>
                </c:pt>
                <c:pt idx="2">
                  <c:v>58</c:v>
                </c:pt>
                <c:pt idx="3">
                  <c:v>57.57</c:v>
                </c:pt>
                <c:pt idx="4">
                  <c:v>57.93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47936"/>
        <c:axId val="8304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47936"/>
        <c:axId val="83049856"/>
      </c:lineChart>
      <c:dateAx>
        <c:axId val="8304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049856"/>
        <c:crosses val="autoZero"/>
        <c:auto val="1"/>
        <c:lblOffset val="100"/>
        <c:baseTimeUnit val="years"/>
      </c:dateAx>
      <c:valAx>
        <c:axId val="8304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04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89.71</c:v>
                </c:pt>
                <c:pt idx="1">
                  <c:v>91.56</c:v>
                </c:pt>
                <c:pt idx="2">
                  <c:v>92.18</c:v>
                </c:pt>
                <c:pt idx="3">
                  <c:v>92.83</c:v>
                </c:pt>
                <c:pt idx="4">
                  <c:v>93.7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04896"/>
        <c:axId val="8310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04896"/>
        <c:axId val="83106816"/>
      </c:lineChart>
      <c:dateAx>
        <c:axId val="8310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06816"/>
        <c:crosses val="autoZero"/>
        <c:auto val="1"/>
        <c:lblOffset val="100"/>
        <c:baseTimeUnit val="years"/>
      </c:dateAx>
      <c:valAx>
        <c:axId val="8310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0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92.49</c:v>
                </c:pt>
                <c:pt idx="1">
                  <c:v>91.02</c:v>
                </c:pt>
                <c:pt idx="2">
                  <c:v>94.7</c:v>
                </c:pt>
                <c:pt idx="3">
                  <c:v>108.58</c:v>
                </c:pt>
                <c:pt idx="4">
                  <c:v>107.82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69536"/>
        <c:axId val="783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94.12</c:v>
                </c:pt>
                <c:pt idx="1">
                  <c:v>92.74</c:v>
                </c:pt>
                <c:pt idx="2">
                  <c:v>93.62</c:v>
                </c:pt>
                <c:pt idx="3">
                  <c:v>97.53</c:v>
                </c:pt>
                <c:pt idx="4">
                  <c:v>99.64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69536"/>
        <c:axId val="78371456"/>
      </c:lineChart>
      <c:dateAx>
        <c:axId val="7836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71456"/>
        <c:crosses val="autoZero"/>
        <c:auto val="1"/>
        <c:lblOffset val="100"/>
        <c:baseTimeUnit val="years"/>
      </c:dateAx>
      <c:valAx>
        <c:axId val="783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6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13.16</c:v>
                </c:pt>
                <c:pt idx="1">
                  <c:v>14.7</c:v>
                </c:pt>
                <c:pt idx="2">
                  <c:v>16.170000000000002</c:v>
                </c:pt>
                <c:pt idx="3">
                  <c:v>30.5</c:v>
                </c:pt>
                <c:pt idx="4">
                  <c:v>32.74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01920"/>
        <c:axId val="7840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8.35</c:v>
                </c:pt>
                <c:pt idx="1">
                  <c:v>9</c:v>
                </c:pt>
                <c:pt idx="2">
                  <c:v>10.11</c:v>
                </c:pt>
                <c:pt idx="3">
                  <c:v>20.68</c:v>
                </c:pt>
                <c:pt idx="4">
                  <c:v>22.41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01920"/>
        <c:axId val="78403840"/>
      </c:lineChart>
      <c:dateAx>
        <c:axId val="7840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3840"/>
        <c:crosses val="autoZero"/>
        <c:auto val="1"/>
        <c:lblOffset val="100"/>
        <c:baseTimeUnit val="years"/>
      </c:dateAx>
      <c:valAx>
        <c:axId val="7840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0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71968"/>
        <c:axId val="8277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0.09</c:v>
                </c:pt>
                <c:pt idx="2">
                  <c:v>0.08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1968"/>
        <c:axId val="82773888"/>
      </c:lineChart>
      <c:dateAx>
        <c:axId val="8277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773888"/>
        <c:crosses val="autoZero"/>
        <c:auto val="1"/>
        <c:lblOffset val="100"/>
        <c:baseTimeUnit val="years"/>
      </c:dateAx>
      <c:valAx>
        <c:axId val="8277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77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167.41</c:v>
                </c:pt>
                <c:pt idx="1">
                  <c:v>196.73</c:v>
                </c:pt>
                <c:pt idx="2">
                  <c:v>213.95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8560"/>
        <c:axId val="8282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262.73</c:v>
                </c:pt>
                <c:pt idx="1">
                  <c:v>243.13</c:v>
                </c:pt>
                <c:pt idx="2">
                  <c:v>280.08</c:v>
                </c:pt>
                <c:pt idx="3">
                  <c:v>223.09</c:v>
                </c:pt>
                <c:pt idx="4">
                  <c:v>214.61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18560"/>
        <c:axId val="82820480"/>
      </c:lineChart>
      <c:dateAx>
        <c:axId val="8281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20480"/>
        <c:crosses val="autoZero"/>
        <c:auto val="1"/>
        <c:lblOffset val="100"/>
        <c:baseTimeUnit val="years"/>
      </c:dateAx>
      <c:valAx>
        <c:axId val="8282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1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3125.83</c:v>
                </c:pt>
                <c:pt idx="1">
                  <c:v>3273.96</c:v>
                </c:pt>
                <c:pt idx="2">
                  <c:v>3707.99</c:v>
                </c:pt>
                <c:pt idx="3">
                  <c:v>148.03</c:v>
                </c:pt>
                <c:pt idx="4">
                  <c:v>147.69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39040"/>
        <c:axId val="8284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194.53</c:v>
                </c:pt>
                <c:pt idx="1">
                  <c:v>162.52000000000001</c:v>
                </c:pt>
                <c:pt idx="2">
                  <c:v>124.2</c:v>
                </c:pt>
                <c:pt idx="3">
                  <c:v>33.03</c:v>
                </c:pt>
                <c:pt idx="4">
                  <c:v>29.45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39040"/>
        <c:axId val="82840960"/>
      </c:lineChart>
      <c:dateAx>
        <c:axId val="8283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40960"/>
        <c:crosses val="autoZero"/>
        <c:auto val="1"/>
        <c:lblOffset val="100"/>
        <c:baseTimeUnit val="years"/>
      </c:dateAx>
      <c:valAx>
        <c:axId val="8284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3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551.63</c:v>
                </c:pt>
                <c:pt idx="1">
                  <c:v>505.71</c:v>
                </c:pt>
                <c:pt idx="2">
                  <c:v>397.85</c:v>
                </c:pt>
                <c:pt idx="3">
                  <c:v>407.39</c:v>
                </c:pt>
                <c:pt idx="4">
                  <c:v>301.27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7808"/>
        <c:axId val="8288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7808"/>
        <c:axId val="82889728"/>
      </c:lineChart>
      <c:dateAx>
        <c:axId val="8288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889728"/>
        <c:crosses val="autoZero"/>
        <c:auto val="1"/>
        <c:lblOffset val="100"/>
        <c:baseTimeUnit val="years"/>
      </c:dateAx>
      <c:valAx>
        <c:axId val="8288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88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80.14</c:v>
                </c:pt>
                <c:pt idx="1">
                  <c:v>81.17</c:v>
                </c:pt>
                <c:pt idx="2">
                  <c:v>88.14</c:v>
                </c:pt>
                <c:pt idx="3">
                  <c:v>88.92</c:v>
                </c:pt>
                <c:pt idx="4">
                  <c:v>99.54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24288"/>
        <c:axId val="8292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4288"/>
        <c:axId val="82926208"/>
      </c:lineChart>
      <c:dateAx>
        <c:axId val="8292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26208"/>
        <c:crosses val="autoZero"/>
        <c:auto val="1"/>
        <c:lblOffset val="100"/>
        <c:baseTimeUnit val="years"/>
      </c:dateAx>
      <c:valAx>
        <c:axId val="8292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2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228.65</c:v>
                </c:pt>
                <c:pt idx="1">
                  <c:v>225.64</c:v>
                </c:pt>
                <c:pt idx="2">
                  <c:v>208.27</c:v>
                </c:pt>
                <c:pt idx="3">
                  <c:v>207.32</c:v>
                </c:pt>
                <c:pt idx="4">
                  <c:v>185.45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54112"/>
        <c:axId val="829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54112"/>
        <c:axId val="82956288"/>
      </c:lineChart>
      <c:dateAx>
        <c:axId val="8295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56288"/>
        <c:crosses val="autoZero"/>
        <c:auto val="1"/>
        <c:lblOffset val="100"/>
        <c:baseTimeUnit val="years"/>
      </c:dateAx>
      <c:valAx>
        <c:axId val="829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95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【203.67】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上田市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159639</v>
      </c>
      <c r="AM8" s="64"/>
      <c r="AN8" s="64"/>
      <c r="AO8" s="64"/>
      <c r="AP8" s="64"/>
      <c r="AQ8" s="64"/>
      <c r="AR8" s="64"/>
      <c r="AS8" s="64"/>
      <c r="AT8" s="63">
        <f>データ!S6</f>
        <v>552.04</v>
      </c>
      <c r="AU8" s="63"/>
      <c r="AV8" s="63"/>
      <c r="AW8" s="63"/>
      <c r="AX8" s="63"/>
      <c r="AY8" s="63"/>
      <c r="AZ8" s="63"/>
      <c r="BA8" s="63"/>
      <c r="BB8" s="63">
        <f>データ!T6</f>
        <v>289.18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60.5</v>
      </c>
      <c r="J10" s="63"/>
      <c r="K10" s="63"/>
      <c r="L10" s="63"/>
      <c r="M10" s="63"/>
      <c r="N10" s="63"/>
      <c r="O10" s="63"/>
      <c r="P10" s="63">
        <f>データ!O6</f>
        <v>16.62</v>
      </c>
      <c r="Q10" s="63"/>
      <c r="R10" s="63"/>
      <c r="S10" s="63"/>
      <c r="T10" s="63"/>
      <c r="U10" s="63"/>
      <c r="V10" s="63"/>
      <c r="W10" s="63">
        <f>データ!P6</f>
        <v>95.02</v>
      </c>
      <c r="X10" s="63"/>
      <c r="Y10" s="63"/>
      <c r="Z10" s="63"/>
      <c r="AA10" s="63"/>
      <c r="AB10" s="63"/>
      <c r="AC10" s="63"/>
      <c r="AD10" s="64">
        <f>データ!Q6</f>
        <v>3754</v>
      </c>
      <c r="AE10" s="64"/>
      <c r="AF10" s="64"/>
      <c r="AG10" s="64"/>
      <c r="AH10" s="64"/>
      <c r="AI10" s="64"/>
      <c r="AJ10" s="64"/>
      <c r="AK10" s="2"/>
      <c r="AL10" s="64">
        <f>データ!U6</f>
        <v>26507</v>
      </c>
      <c r="AM10" s="64"/>
      <c r="AN10" s="64"/>
      <c r="AO10" s="64"/>
      <c r="AP10" s="64"/>
      <c r="AQ10" s="64"/>
      <c r="AR10" s="64"/>
      <c r="AS10" s="64"/>
      <c r="AT10" s="63">
        <f>データ!V6</f>
        <v>12</v>
      </c>
      <c r="AU10" s="63"/>
      <c r="AV10" s="63"/>
      <c r="AW10" s="63"/>
      <c r="AX10" s="63"/>
      <c r="AY10" s="63"/>
      <c r="AZ10" s="63"/>
      <c r="BA10" s="63"/>
      <c r="BB10" s="63">
        <f>データ!W6</f>
        <v>2208.92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7" s="34" customFormat="1">
      <c r="A6" s="26" t="s">
        <v>94</v>
      </c>
      <c r="B6" s="31">
        <f>B7</f>
        <v>2015</v>
      </c>
      <c r="C6" s="31">
        <f t="shared" ref="C6:W6" si="3">C7</f>
        <v>202037</v>
      </c>
      <c r="D6" s="31">
        <f t="shared" si="3"/>
        <v>46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上田市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>
        <f t="shared" si="3"/>
        <v>60.5</v>
      </c>
      <c r="O6" s="32">
        <f t="shared" si="3"/>
        <v>16.62</v>
      </c>
      <c r="P6" s="32">
        <f t="shared" si="3"/>
        <v>95.02</v>
      </c>
      <c r="Q6" s="32">
        <f t="shared" si="3"/>
        <v>3754</v>
      </c>
      <c r="R6" s="32">
        <f t="shared" si="3"/>
        <v>159639</v>
      </c>
      <c r="S6" s="32">
        <f t="shared" si="3"/>
        <v>552.04</v>
      </c>
      <c r="T6" s="32">
        <f t="shared" si="3"/>
        <v>289.18</v>
      </c>
      <c r="U6" s="32">
        <f t="shared" si="3"/>
        <v>26507</v>
      </c>
      <c r="V6" s="32">
        <f t="shared" si="3"/>
        <v>12</v>
      </c>
      <c r="W6" s="32">
        <f t="shared" si="3"/>
        <v>2208.92</v>
      </c>
      <c r="X6" s="33">
        <f>IF(X7="",NA(),X7)</f>
        <v>92.49</v>
      </c>
      <c r="Y6" s="33">
        <f t="shared" ref="Y6:AG6" si="4">IF(Y7="",NA(),Y7)</f>
        <v>91.02</v>
      </c>
      <c r="Z6" s="33">
        <f t="shared" si="4"/>
        <v>94.7</v>
      </c>
      <c r="AA6" s="33">
        <f t="shared" si="4"/>
        <v>108.58</v>
      </c>
      <c r="AB6" s="33">
        <f t="shared" si="4"/>
        <v>107.82</v>
      </c>
      <c r="AC6" s="33">
        <f t="shared" si="4"/>
        <v>94.12</v>
      </c>
      <c r="AD6" s="33">
        <f t="shared" si="4"/>
        <v>92.74</v>
      </c>
      <c r="AE6" s="33">
        <f t="shared" si="4"/>
        <v>93.62</v>
      </c>
      <c r="AF6" s="33">
        <f t="shared" si="4"/>
        <v>97.53</v>
      </c>
      <c r="AG6" s="33">
        <f t="shared" si="4"/>
        <v>99.64</v>
      </c>
      <c r="AH6" s="32" t="str">
        <f>IF(AH7="","",IF(AH7="-","【-】","【"&amp;SUBSTITUTE(TEXT(AH7,"#,##0.00"),"-","△")&amp;"】"))</f>
        <v>【99.88】</v>
      </c>
      <c r="AI6" s="33">
        <f>IF(AI7="",NA(),AI7)</f>
        <v>167.41</v>
      </c>
      <c r="AJ6" s="33">
        <f t="shared" ref="AJ6:AR6" si="5">IF(AJ7="",NA(),AJ7)</f>
        <v>196.73</v>
      </c>
      <c r="AK6" s="33">
        <f t="shared" si="5"/>
        <v>213.95</v>
      </c>
      <c r="AL6" s="32">
        <f t="shared" si="5"/>
        <v>0</v>
      </c>
      <c r="AM6" s="32">
        <f t="shared" si="5"/>
        <v>0</v>
      </c>
      <c r="AN6" s="33">
        <f t="shared" si="5"/>
        <v>262.73</v>
      </c>
      <c r="AO6" s="33">
        <f t="shared" si="5"/>
        <v>243.13</v>
      </c>
      <c r="AP6" s="33">
        <f t="shared" si="5"/>
        <v>280.08</v>
      </c>
      <c r="AQ6" s="33">
        <f t="shared" si="5"/>
        <v>223.09</v>
      </c>
      <c r="AR6" s="33">
        <f t="shared" si="5"/>
        <v>214.61</v>
      </c>
      <c r="AS6" s="32" t="str">
        <f>IF(AS7="","",IF(AS7="-","【-】","【"&amp;SUBSTITUTE(TEXT(AS7,"#,##0.00"),"-","△")&amp;"】"))</f>
        <v>【203.67】</v>
      </c>
      <c r="AT6" s="33">
        <f>IF(AT7="",NA(),AT7)</f>
        <v>3125.83</v>
      </c>
      <c r="AU6" s="33">
        <f t="shared" ref="AU6:BC6" si="6">IF(AU7="",NA(),AU7)</f>
        <v>3273.96</v>
      </c>
      <c r="AV6" s="33">
        <f t="shared" si="6"/>
        <v>3707.99</v>
      </c>
      <c r="AW6" s="33">
        <f t="shared" si="6"/>
        <v>148.03</v>
      </c>
      <c r="AX6" s="33">
        <f t="shared" si="6"/>
        <v>147.69</v>
      </c>
      <c r="AY6" s="33">
        <f t="shared" si="6"/>
        <v>194.53</v>
      </c>
      <c r="AZ6" s="33">
        <f t="shared" si="6"/>
        <v>162.52000000000001</v>
      </c>
      <c r="BA6" s="33">
        <f t="shared" si="6"/>
        <v>124.2</v>
      </c>
      <c r="BB6" s="33">
        <f t="shared" si="6"/>
        <v>33.03</v>
      </c>
      <c r="BC6" s="33">
        <f t="shared" si="6"/>
        <v>29.45</v>
      </c>
      <c r="BD6" s="32" t="str">
        <f>IF(BD7="","",IF(BD7="-","【-】","【"&amp;SUBSTITUTE(TEXT(BD7,"#,##0.00"),"-","△")&amp;"】"))</f>
        <v>【34.01】</v>
      </c>
      <c r="BE6" s="33">
        <f>IF(BE7="",NA(),BE7)</f>
        <v>551.63</v>
      </c>
      <c r="BF6" s="33">
        <f t="shared" ref="BF6:BN6" si="7">IF(BF7="",NA(),BF7)</f>
        <v>505.71</v>
      </c>
      <c r="BG6" s="33">
        <f t="shared" si="7"/>
        <v>397.85</v>
      </c>
      <c r="BH6" s="33">
        <f t="shared" si="7"/>
        <v>407.39</v>
      </c>
      <c r="BI6" s="33">
        <f t="shared" si="7"/>
        <v>301.27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80.14</v>
      </c>
      <c r="BQ6" s="33">
        <f t="shared" ref="BQ6:BY6" si="8">IF(BQ7="",NA(),BQ7)</f>
        <v>81.17</v>
      </c>
      <c r="BR6" s="33">
        <f t="shared" si="8"/>
        <v>88.14</v>
      </c>
      <c r="BS6" s="33">
        <f t="shared" si="8"/>
        <v>88.92</v>
      </c>
      <c r="BT6" s="33">
        <f t="shared" si="8"/>
        <v>99.54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228.65</v>
      </c>
      <c r="CB6" s="33">
        <f t="shared" ref="CB6:CJ6" si="9">IF(CB7="",NA(),CB7)</f>
        <v>225.64</v>
      </c>
      <c r="CC6" s="33">
        <f t="shared" si="9"/>
        <v>208.27</v>
      </c>
      <c r="CD6" s="33">
        <f t="shared" si="9"/>
        <v>207.32</v>
      </c>
      <c r="CE6" s="33">
        <f t="shared" si="9"/>
        <v>185.45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57.3</v>
      </c>
      <c r="CM6" s="33">
        <f t="shared" ref="CM6:CU6" si="10">IF(CM7="",NA(),CM7)</f>
        <v>57.69</v>
      </c>
      <c r="CN6" s="33">
        <f t="shared" si="10"/>
        <v>58</v>
      </c>
      <c r="CO6" s="33">
        <f t="shared" si="10"/>
        <v>57.57</v>
      </c>
      <c r="CP6" s="33">
        <f t="shared" si="10"/>
        <v>57.93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89.71</v>
      </c>
      <c r="CX6" s="33">
        <f t="shared" ref="CX6:DF6" si="11">IF(CX7="",NA(),CX7)</f>
        <v>91.56</v>
      </c>
      <c r="CY6" s="33">
        <f t="shared" si="11"/>
        <v>92.18</v>
      </c>
      <c r="CZ6" s="33">
        <f t="shared" si="11"/>
        <v>92.83</v>
      </c>
      <c r="DA6" s="33">
        <f t="shared" si="11"/>
        <v>93.7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3">
        <f>IF(DH7="",NA(),DH7)</f>
        <v>13.16</v>
      </c>
      <c r="DI6" s="33">
        <f t="shared" ref="DI6:DQ6" si="12">IF(DI7="",NA(),DI7)</f>
        <v>14.7</v>
      </c>
      <c r="DJ6" s="33">
        <f t="shared" si="12"/>
        <v>16.170000000000002</v>
      </c>
      <c r="DK6" s="33">
        <f t="shared" si="12"/>
        <v>30.5</v>
      </c>
      <c r="DL6" s="33">
        <f t="shared" si="12"/>
        <v>32.74</v>
      </c>
      <c r="DM6" s="33">
        <f t="shared" si="12"/>
        <v>8.35</v>
      </c>
      <c r="DN6" s="33">
        <f t="shared" si="12"/>
        <v>9</v>
      </c>
      <c r="DO6" s="33">
        <f t="shared" si="12"/>
        <v>10.11</v>
      </c>
      <c r="DP6" s="33">
        <f t="shared" si="12"/>
        <v>20.68</v>
      </c>
      <c r="DQ6" s="33">
        <f t="shared" si="12"/>
        <v>22.41</v>
      </c>
      <c r="DR6" s="32" t="str">
        <f>IF(DR7="","",IF(DR7="-","【-】","【"&amp;SUBSTITUTE(TEXT(DR7,"#,##0.00"),"-","△")&amp;"】"))</f>
        <v>【21.94】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3">
        <f t="shared" si="13"/>
        <v>0.09</v>
      </c>
      <c r="DZ6" s="33">
        <f t="shared" si="13"/>
        <v>0.08</v>
      </c>
      <c r="EA6" s="33">
        <f t="shared" si="13"/>
        <v>0.08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7" s="34" customFormat="1">
      <c r="A7" s="26"/>
      <c r="B7" s="35">
        <v>2015</v>
      </c>
      <c r="C7" s="35">
        <v>202037</v>
      </c>
      <c r="D7" s="35">
        <v>46</v>
      </c>
      <c r="E7" s="35">
        <v>17</v>
      </c>
      <c r="F7" s="35">
        <v>5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>
        <v>60.5</v>
      </c>
      <c r="O7" s="36">
        <v>16.62</v>
      </c>
      <c r="P7" s="36">
        <v>95.02</v>
      </c>
      <c r="Q7" s="36">
        <v>3754</v>
      </c>
      <c r="R7" s="36">
        <v>159639</v>
      </c>
      <c r="S7" s="36">
        <v>552.04</v>
      </c>
      <c r="T7" s="36">
        <v>289.18</v>
      </c>
      <c r="U7" s="36">
        <v>26507</v>
      </c>
      <c r="V7" s="36">
        <v>12</v>
      </c>
      <c r="W7" s="36">
        <v>2208.92</v>
      </c>
      <c r="X7" s="36">
        <v>92.49</v>
      </c>
      <c r="Y7" s="36">
        <v>91.02</v>
      </c>
      <c r="Z7" s="36">
        <v>94.7</v>
      </c>
      <c r="AA7" s="36">
        <v>108.58</v>
      </c>
      <c r="AB7" s="36">
        <v>107.82</v>
      </c>
      <c r="AC7" s="36">
        <v>94.12</v>
      </c>
      <c r="AD7" s="36">
        <v>92.74</v>
      </c>
      <c r="AE7" s="36">
        <v>93.62</v>
      </c>
      <c r="AF7" s="36">
        <v>97.53</v>
      </c>
      <c r="AG7" s="36">
        <v>99.64</v>
      </c>
      <c r="AH7" s="36">
        <v>99.88</v>
      </c>
      <c r="AI7" s="36">
        <v>167.41</v>
      </c>
      <c r="AJ7" s="36">
        <v>196.73</v>
      </c>
      <c r="AK7" s="36">
        <v>213.95</v>
      </c>
      <c r="AL7" s="36">
        <v>0</v>
      </c>
      <c r="AM7" s="36">
        <v>0</v>
      </c>
      <c r="AN7" s="36">
        <v>262.73</v>
      </c>
      <c r="AO7" s="36">
        <v>243.13</v>
      </c>
      <c r="AP7" s="36">
        <v>280.08</v>
      </c>
      <c r="AQ7" s="36">
        <v>223.09</v>
      </c>
      <c r="AR7" s="36">
        <v>214.61</v>
      </c>
      <c r="AS7" s="36">
        <v>203.67</v>
      </c>
      <c r="AT7" s="36">
        <v>3125.83</v>
      </c>
      <c r="AU7" s="36">
        <v>3273.96</v>
      </c>
      <c r="AV7" s="36">
        <v>3707.99</v>
      </c>
      <c r="AW7" s="36">
        <v>148.03</v>
      </c>
      <c r="AX7" s="36">
        <v>147.69</v>
      </c>
      <c r="AY7" s="36">
        <v>194.53</v>
      </c>
      <c r="AZ7" s="36">
        <v>162.52000000000001</v>
      </c>
      <c r="BA7" s="36">
        <v>124.2</v>
      </c>
      <c r="BB7" s="36">
        <v>33.03</v>
      </c>
      <c r="BC7" s="36">
        <v>29.45</v>
      </c>
      <c r="BD7" s="36">
        <v>34.01</v>
      </c>
      <c r="BE7" s="36">
        <v>551.63</v>
      </c>
      <c r="BF7" s="36">
        <v>505.71</v>
      </c>
      <c r="BG7" s="36">
        <v>397.85</v>
      </c>
      <c r="BH7" s="36">
        <v>407.39</v>
      </c>
      <c r="BI7" s="36">
        <v>301.27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80.14</v>
      </c>
      <c r="BQ7" s="36">
        <v>81.17</v>
      </c>
      <c r="BR7" s="36">
        <v>88.14</v>
      </c>
      <c r="BS7" s="36">
        <v>88.92</v>
      </c>
      <c r="BT7" s="36">
        <v>99.54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228.65</v>
      </c>
      <c r="CB7" s="36">
        <v>225.64</v>
      </c>
      <c r="CC7" s="36">
        <v>208.27</v>
      </c>
      <c r="CD7" s="36">
        <v>207.32</v>
      </c>
      <c r="CE7" s="36">
        <v>185.45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57.3</v>
      </c>
      <c r="CM7" s="36">
        <v>57.69</v>
      </c>
      <c r="CN7" s="36">
        <v>58</v>
      </c>
      <c r="CO7" s="36">
        <v>57.57</v>
      </c>
      <c r="CP7" s="36">
        <v>57.93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89.71</v>
      </c>
      <c r="CX7" s="36">
        <v>91.56</v>
      </c>
      <c r="CY7" s="36">
        <v>92.18</v>
      </c>
      <c r="CZ7" s="36">
        <v>92.83</v>
      </c>
      <c r="DA7" s="36">
        <v>93.7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>
        <v>13.16</v>
      </c>
      <c r="DI7" s="36">
        <v>14.7</v>
      </c>
      <c r="DJ7" s="36">
        <v>16.170000000000002</v>
      </c>
      <c r="DK7" s="36">
        <v>30.5</v>
      </c>
      <c r="DL7" s="36">
        <v>32.74</v>
      </c>
      <c r="DM7" s="36">
        <v>8.35</v>
      </c>
      <c r="DN7" s="36">
        <v>9</v>
      </c>
      <c r="DO7" s="36">
        <v>10.11</v>
      </c>
      <c r="DP7" s="36">
        <v>20.68</v>
      </c>
      <c r="DQ7" s="36">
        <v>22.41</v>
      </c>
      <c r="DR7" s="36">
        <v>21.94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0.09</v>
      </c>
      <c r="DZ7" s="36">
        <v>0.08</v>
      </c>
      <c r="EA7" s="36">
        <v>0.08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2017-02-08T02:41:02Z</dcterms:created>
  <dcterms:modified xsi:type="dcterms:W3CDTF">2017-02-15T06:47:09Z</dcterms:modified>
  <cp:category/>
</cp:coreProperties>
</file>