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AD10" i="4" s="1"/>
  <c r="P6" i="5"/>
  <c r="O6" i="5"/>
  <c r="N6" i="5"/>
  <c r="M6" i="5"/>
  <c r="B10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W10" i="4"/>
  <c r="P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<sst xmlns="http://schemas.openxmlformats.org/spreadsheetml/2006/main" count="220" uniqueCount="110">
  <si>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</si>
  <si>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</si>
  <si>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</si>
  <si>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</si>
  <si>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</si>
  <si>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</si>
  <si>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</si>
  <si>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</si>
  <si>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</si>
  <si>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</si>
  <si>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</si>
  <si>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</si>
  <si>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</si>
  <si>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</si>
  <si>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</si>
  <si>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</si>
  <si>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</si>
  <si>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</si>
  <si>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</si>
  <si>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</si>
  <si>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</si>
  <si>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</si>
  <si>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</si>
  <si>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</si>
  <si>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</si>
  <si>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</si>
  <si>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</si>
  <si>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</si>
  <si>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</si>
  <si>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</si>
  <si>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</si>
  <si>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</si>
  <si>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</si>
  <si>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</si>
  <si>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</si>
  <si>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</si>
  <si>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</si>
  <si>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</si>
  <si>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</si>
  <si>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</si>
  <si>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</si>
  <si>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</si>
  <si>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</si>
  <si>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</si>
  <si>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</si>
  <si>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</si>
  <si>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</si>
  <si>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</si>
  <si>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</si>
  <si>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</si>
  <si>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</si>
  <si>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</si>
  <si>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</si>
  <si>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</si>
  <si>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</si>
  <si>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</si>
  <si>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</si>
  <si>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</si>
  <si>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</si>
  <si>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</si>
  <si>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</si>
  <si>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</si>
  <si>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</si>
  <si>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</si>
  <si>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</si>
  <si>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</si>
  <si>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</si>
  <si>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</si>
  <si>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</si>
  <si>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</si>
  <si>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</si>
  <si>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</si>
  <si>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</si>
  <si>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</si>
  <si>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</si>
  <si>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</si>
  <si>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</si>
  <si>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</si>
  <si>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</si>
  <si>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</si>
  <si>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</si>
  <si>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</si>
  <si>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</si>
  <si>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</si>
  <si>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</si>
  <si>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</si>
  <si>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</si>
  <si>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</si>
  <si>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</si>
  <si>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</si>
  <si>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</si>
  <si>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</si>
  <si>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</si>
  <si>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</si>
  <si>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</si>
  <si>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</si>
  <si>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上田市</t>
  </si>
  <si>
    <t>法適用</t>
  </si>
  <si>
    <t>下水道事業</t>
  </si>
  <si>
    <t>小規模集合排水処理</t>
  </si>
  <si>
    <t>I2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</si>
  <si>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</si>
  <si>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</si>
  <si>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</si>
  <si>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</si>
  <si>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</si>
  <si>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</si>
  <si>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平成26年度まで毎年わずかながら損失が発生し、平成25年度末で117万円余の累積欠損金を計上していた。平成26年度からの会計基準の見直しに伴う、長期前受金戻入の発生により、平成26年度に一時的に累積欠損金が解消されたが、例年通り損失が発生する状況は変わらず、平成27年度の累積欠損比率は295.79％となっている。
　経常収支比率は70％を超えてはいるものの、経費回収率では20％前後と低く、使用料で経費を回収できておらず、一般会計からの繰入金で補てんしている状況である。
　流動比率は、借入資本金制度の廃止に伴い、1年以内に償還する企業債が流動負債へ計上されたことにより、平成26年度から極端に下がったものの、平成27年度で2099.05％と短期の支払能力である100％を維持している。
　汚水処理原価は、減価償却費と支払利息の減により年々減少傾向にあるが、建設から20年近くが経過し、施設の老朽化が進む中、今後の更新による汚水処理原価の上昇が考えられる。
　施設利用率は、人口減少や節水機器の普及等の社会情勢の変化により、人口や処理水量について、計画値と現状に乖離が発生し20％台で推移しており、処理能力に余剰が生じている。
　水洗化率は、平成27年度において、類似団体平均値を若干下回る83.33％となっている。
</t>
    <phoneticPr fontId="4"/>
  </si>
  <si>
    <t xml:space="preserve">　有形固定資産減価償却率は、みなし償却制度の廃止に伴い、平成26年度から若干の増加となった。平成27年度の50.66％を管渠と処理場別に有形固定資産減価償却率を見ると、管渠は約30％、処理場は約75％で、処理場の機械設備は管渠より法定耐用年数が短い分、老朽化が進んでいる。
　管渠は法定耐用年数に達していないため、管渠老朽化率、管渠改善率はともに0％となっている。
</t>
    <phoneticPr fontId="4"/>
  </si>
  <si>
    <t xml:space="preserve">　小規模集合排水処理事業は、処理場が1箇所で地理的条件等から公共下水道への統合が難しく、単独で維持していくことが想定される。
　平成9年度の供用開始から20年が経過しようとし、今後、処理場の設備等の更新を迎える。水洗化人口が40人前後で使用料収入が限られる中、内部留保資金を活用しながら、適切な施設の維持管理に努めていく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</si>
</sst>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85856"/>
        <c:axId val="9338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85856"/>
        <c:axId val="93387776"/>
      </c:lineChart>
      <c:dateAx>
        <c:axId val="9338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87776"/>
        <c:crosses val="autoZero"/>
        <c:auto val="1"/>
        <c:lblOffset val="100"/>
        <c:baseTimeUnit val="years"/>
      </c:dateAx>
      <c:valAx>
        <c:axId val="9338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38585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28.57</c:v>
                </c:pt>
                <c:pt idx="1">
                  <c:v>26.53</c:v>
                </c:pt>
                <c:pt idx="2">
                  <c:v>26.53</c:v>
                </c:pt>
                <c:pt idx="3">
                  <c:v>28.57</c:v>
                </c:pt>
                <c:pt idx="4">
                  <c:v>26.53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13536"/>
        <c:axId val="10291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38.97</c:v>
                </c:pt>
                <c:pt idx="1">
                  <c:v>45.55</c:v>
                </c:pt>
                <c:pt idx="2">
                  <c:v>35.64</c:v>
                </c:pt>
                <c:pt idx="3">
                  <c:v>37.950000000000003</c:v>
                </c:pt>
                <c:pt idx="4">
                  <c:v>34.92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3536"/>
        <c:axId val="102915456"/>
      </c:lineChart>
      <c:dateAx>
        <c:axId val="10291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15456"/>
        <c:crosses val="autoZero"/>
        <c:auto val="1"/>
        <c:lblOffset val="100"/>
        <c:baseTimeUnit val="years"/>
      </c:dateAx>
      <c:valAx>
        <c:axId val="10291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1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</c:v>
                </c:pt>
                <c:pt idx="1">
                  <c:v>79.069999999999993</c:v>
                </c:pt>
                <c:pt idx="2">
                  <c:v>84.44</c:v>
                </c:pt>
                <c:pt idx="3">
                  <c:v>85.42</c:v>
                </c:pt>
                <c:pt idx="4">
                  <c:v>83.33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28544"/>
        <c:axId val="10323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86.89</c:v>
                </c:pt>
                <c:pt idx="1">
                  <c:v>80.91</c:v>
                </c:pt>
                <c:pt idx="2">
                  <c:v>87.19</c:v>
                </c:pt>
                <c:pt idx="3">
                  <c:v>88.2</c:v>
                </c:pt>
                <c:pt idx="4">
                  <c:v>88.64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28544"/>
        <c:axId val="103230464"/>
      </c:lineChart>
      <c:dateAx>
        <c:axId val="10322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30464"/>
        <c:crosses val="autoZero"/>
        <c:auto val="1"/>
        <c:lblOffset val="100"/>
        <c:baseTimeUnit val="years"/>
      </c:dateAx>
      <c:valAx>
        <c:axId val="10323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2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98.18</c:v>
                </c:pt>
                <c:pt idx="1">
                  <c:v>98</c:v>
                </c:pt>
                <c:pt idx="2">
                  <c:v>97.9</c:v>
                </c:pt>
                <c:pt idx="3">
                  <c:v>72.83</c:v>
                </c:pt>
                <c:pt idx="4">
                  <c:v>78.27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91392"/>
        <c:axId val="9449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82.52</c:v>
                </c:pt>
                <c:pt idx="1">
                  <c:v>131.61000000000001</c:v>
                </c:pt>
                <c:pt idx="2">
                  <c:v>105.36</c:v>
                </c:pt>
                <c:pt idx="3">
                  <c:v>105.88</c:v>
                </c:pt>
                <c:pt idx="4">
                  <c:v>94.85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1392"/>
        <c:axId val="94493312"/>
      </c:lineChart>
      <c:dateAx>
        <c:axId val="9449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493312"/>
        <c:crosses val="autoZero"/>
        <c:auto val="1"/>
        <c:lblOffset val="100"/>
        <c:baseTimeUnit val="years"/>
      </c:dateAx>
      <c:valAx>
        <c:axId val="9449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9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35.840000000000003</c:v>
                </c:pt>
                <c:pt idx="1">
                  <c:v>38.57</c:v>
                </c:pt>
                <c:pt idx="2">
                  <c:v>41.21</c:v>
                </c:pt>
                <c:pt idx="3">
                  <c:v>48.14</c:v>
                </c:pt>
                <c:pt idx="4">
                  <c:v>50.66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23776"/>
        <c:axId val="9452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20.46</c:v>
                </c:pt>
                <c:pt idx="1">
                  <c:v>26.48</c:v>
                </c:pt>
                <c:pt idx="2">
                  <c:v>26.25</c:v>
                </c:pt>
                <c:pt idx="3">
                  <c:v>27.64</c:v>
                </c:pt>
                <c:pt idx="4">
                  <c:v>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23776"/>
        <c:axId val="94525696"/>
      </c:lineChart>
      <c:dateAx>
        <c:axId val="9452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25696"/>
        <c:crosses val="autoZero"/>
        <c:auto val="1"/>
        <c:lblOffset val="100"/>
        <c:baseTimeUnit val="years"/>
      </c:dateAx>
      <c:valAx>
        <c:axId val="9452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2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29376"/>
        <c:axId val="10263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29376"/>
        <c:axId val="102631296"/>
      </c:lineChart>
      <c:dateAx>
        <c:axId val="10262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31296"/>
        <c:crosses val="autoZero"/>
        <c:auto val="1"/>
        <c:lblOffset val="100"/>
        <c:baseTimeUnit val="years"/>
      </c:dateAx>
      <c:valAx>
        <c:axId val="10263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2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93.14</c:v>
                </c:pt>
                <c:pt idx="1">
                  <c:v>101.88</c:v>
                </c:pt>
                <c:pt idx="2">
                  <c:v>116.4</c:v>
                </c:pt>
                <c:pt idx="3" formatCode="#,##0.00;&quot;△&quot;#,##0.00">
                  <c:v>0</c:v>
                </c:pt>
                <c:pt idx="4">
                  <c:v>295.79000000000002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74432"/>
        <c:axId val="10267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1558.11</c:v>
                </c:pt>
                <c:pt idx="1">
                  <c:v>42.59</c:v>
                </c:pt>
                <c:pt idx="2">
                  <c:v>1333.85</c:v>
                </c:pt>
                <c:pt idx="3">
                  <c:v>933.68</c:v>
                </c:pt>
                <c:pt idx="4">
                  <c:v>1033.78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74432"/>
        <c:axId val="102676352"/>
      </c:lineChart>
      <c:dateAx>
        <c:axId val="10267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76352"/>
        <c:crosses val="autoZero"/>
        <c:auto val="1"/>
        <c:lblOffset val="100"/>
        <c:baseTimeUnit val="years"/>
      </c:dateAx>
      <c:valAx>
        <c:axId val="10267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7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16011.69</c:v>
                </c:pt>
                <c:pt idx="1">
                  <c:v>18205.63</c:v>
                </c:pt>
                <c:pt idx="2">
                  <c:v>20154.55</c:v>
                </c:pt>
                <c:pt idx="3">
                  <c:v>2248.98</c:v>
                </c:pt>
                <c:pt idx="4">
                  <c:v>2099.0500000000002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15392"/>
        <c:axId val="10271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939.81</c:v>
                </c:pt>
                <c:pt idx="1">
                  <c:v>2403.94</c:v>
                </c:pt>
                <c:pt idx="2">
                  <c:v>211.25</c:v>
                </c:pt>
                <c:pt idx="3">
                  <c:v>135.62</c:v>
                </c:pt>
                <c:pt idx="4">
                  <c:v>133.78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15392"/>
        <c:axId val="102717312"/>
      </c:lineChart>
      <c:dateAx>
        <c:axId val="10271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17312"/>
        <c:crosses val="autoZero"/>
        <c:auto val="1"/>
        <c:lblOffset val="100"/>
        <c:baseTimeUnit val="years"/>
      </c:dateAx>
      <c:valAx>
        <c:axId val="10271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1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1492.72</c:v>
                </c:pt>
                <c:pt idx="1">
                  <c:v>1281.8800000000001</c:v>
                </c:pt>
                <c:pt idx="2">
                  <c:v>1009.39</c:v>
                </c:pt>
                <c:pt idx="3">
                  <c:v>1053.5</c:v>
                </c:pt>
                <c:pt idx="4">
                  <c:v>2592.5500000000002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34848"/>
        <c:axId val="10275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2988.96</c:v>
                </c:pt>
                <c:pt idx="1">
                  <c:v>3394.76</c:v>
                </c:pt>
                <c:pt idx="2">
                  <c:v>3189.89</c:v>
                </c:pt>
                <c:pt idx="3">
                  <c:v>2585.83</c:v>
                </c:pt>
                <c:pt idx="4">
                  <c:v>2464.06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34848"/>
        <c:axId val="102753408"/>
      </c:lineChart>
      <c:dateAx>
        <c:axId val="10273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53408"/>
        <c:crosses val="autoZero"/>
        <c:auto val="1"/>
        <c:lblOffset val="100"/>
        <c:baseTimeUnit val="years"/>
      </c:dateAx>
      <c:valAx>
        <c:axId val="10275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3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19.13</c:v>
                </c:pt>
                <c:pt idx="1">
                  <c:v>23.15</c:v>
                </c:pt>
                <c:pt idx="2">
                  <c:v>24.3</c:v>
                </c:pt>
                <c:pt idx="3">
                  <c:v>19.170000000000002</c:v>
                </c:pt>
                <c:pt idx="4">
                  <c:v>22.47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9520"/>
        <c:axId val="10278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26.99</c:v>
                </c:pt>
                <c:pt idx="1">
                  <c:v>32.81</c:v>
                </c:pt>
                <c:pt idx="2">
                  <c:v>27.92</c:v>
                </c:pt>
                <c:pt idx="3">
                  <c:v>31.45</c:v>
                </c:pt>
                <c:pt idx="4">
                  <c:v>32.909999999999997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79520"/>
        <c:axId val="102781696"/>
      </c:lineChart>
      <c:dateAx>
        <c:axId val="10277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81696"/>
        <c:crosses val="autoZero"/>
        <c:auto val="1"/>
        <c:lblOffset val="100"/>
        <c:baseTimeUnit val="years"/>
      </c:dateAx>
      <c:valAx>
        <c:axId val="10278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7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977.49</c:v>
                </c:pt>
                <c:pt idx="1">
                  <c:v>908.86</c:v>
                </c:pt>
                <c:pt idx="2">
                  <c:v>853.59</c:v>
                </c:pt>
                <c:pt idx="3">
                  <c:v>989.6</c:v>
                </c:pt>
                <c:pt idx="4">
                  <c:v>821.2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15616"/>
        <c:axId val="10281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663.6</c:v>
                </c:pt>
                <c:pt idx="1">
                  <c:v>483.69</c:v>
                </c:pt>
                <c:pt idx="2">
                  <c:v>602.87</c:v>
                </c:pt>
                <c:pt idx="3">
                  <c:v>588.54999999999995</c:v>
                </c:pt>
                <c:pt idx="4">
                  <c:v>561.54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15616"/>
        <c:axId val="102817792"/>
      </c:lineChart>
      <c:dateAx>
        <c:axId val="10281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17792"/>
        <c:crosses val="autoZero"/>
        <c:auto val="1"/>
        <c:lblOffset val="100"/>
        <c:baseTimeUnit val="years"/>
      </c:dateAx>
      <c:valAx>
        <c:axId val="10281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1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【1,545.58】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【2,685.08】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【31.35】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55" zoomScaleNormal="5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長野県　上田市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小規模集合排水処理</v>
      </c>
      <c r="Q8" s="70"/>
      <c r="R8" s="70"/>
      <c r="S8" s="70"/>
      <c r="T8" s="70"/>
      <c r="U8" s="70"/>
      <c r="V8" s="70"/>
      <c r="W8" s="70" t="str">
        <f>データ!L6</f>
        <v>I2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159639</v>
      </c>
      <c r="AM8" s="64"/>
      <c r="AN8" s="64"/>
      <c r="AO8" s="64"/>
      <c r="AP8" s="64"/>
      <c r="AQ8" s="64"/>
      <c r="AR8" s="64"/>
      <c r="AS8" s="64"/>
      <c r="AT8" s="63">
        <f>データ!S6</f>
        <v>552.04</v>
      </c>
      <c r="AU8" s="63"/>
      <c r="AV8" s="63"/>
      <c r="AW8" s="63"/>
      <c r="AX8" s="63"/>
      <c r="AY8" s="63"/>
      <c r="AZ8" s="63"/>
      <c r="BA8" s="63"/>
      <c r="BB8" s="63">
        <f>データ!T6</f>
        <v>289.18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72.87</v>
      </c>
      <c r="J10" s="63"/>
      <c r="K10" s="63"/>
      <c r="L10" s="63"/>
      <c r="M10" s="63"/>
      <c r="N10" s="63"/>
      <c r="O10" s="63"/>
      <c r="P10" s="63">
        <f>データ!O6</f>
        <v>0.03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3754</v>
      </c>
      <c r="AE10" s="64"/>
      <c r="AF10" s="64"/>
      <c r="AG10" s="64"/>
      <c r="AH10" s="64"/>
      <c r="AI10" s="64"/>
      <c r="AJ10" s="64"/>
      <c r="AK10" s="2"/>
      <c r="AL10" s="64">
        <f>データ!U6</f>
        <v>48</v>
      </c>
      <c r="AM10" s="64"/>
      <c r="AN10" s="64"/>
      <c r="AO10" s="64"/>
      <c r="AP10" s="64"/>
      <c r="AQ10" s="64"/>
      <c r="AR10" s="64"/>
      <c r="AS10" s="64"/>
      <c r="AT10" s="63">
        <f>データ!V6</f>
        <v>0.02</v>
      </c>
      <c r="AU10" s="63"/>
      <c r="AV10" s="63"/>
      <c r="AW10" s="63"/>
      <c r="AX10" s="63"/>
      <c r="AY10" s="63"/>
      <c r="AZ10" s="63"/>
      <c r="BA10" s="63"/>
      <c r="BB10" s="63">
        <f>データ!W6</f>
        <v>2400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202037</v>
      </c>
      <c r="D6" s="31">
        <f t="shared" si="3"/>
        <v>46</v>
      </c>
      <c r="E6" s="31">
        <f t="shared" si="3"/>
        <v>17</v>
      </c>
      <c r="F6" s="31">
        <f t="shared" si="3"/>
        <v>9</v>
      </c>
      <c r="G6" s="31">
        <f t="shared" si="3"/>
        <v>0</v>
      </c>
      <c r="H6" s="31" t="str">
        <f t="shared" si="3"/>
        <v>長野県　上田市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小規模集合排水処理</v>
      </c>
      <c r="L6" s="31" t="str">
        <f t="shared" si="3"/>
        <v>I2</v>
      </c>
      <c r="M6" s="32" t="str">
        <f t="shared" si="3"/>
        <v>-</v>
      </c>
      <c r="N6" s="32">
        <f t="shared" si="3"/>
        <v>72.87</v>
      </c>
      <c r="O6" s="32">
        <f t="shared" si="3"/>
        <v>0.03</v>
      </c>
      <c r="P6" s="32">
        <f t="shared" si="3"/>
        <v>100</v>
      </c>
      <c r="Q6" s="32">
        <f t="shared" si="3"/>
        <v>3754</v>
      </c>
      <c r="R6" s="32">
        <f t="shared" si="3"/>
        <v>159639</v>
      </c>
      <c r="S6" s="32">
        <f t="shared" si="3"/>
        <v>552.04</v>
      </c>
      <c r="T6" s="32">
        <f t="shared" si="3"/>
        <v>289.18</v>
      </c>
      <c r="U6" s="32">
        <f t="shared" si="3"/>
        <v>48</v>
      </c>
      <c r="V6" s="32">
        <f t="shared" si="3"/>
        <v>0.02</v>
      </c>
      <c r="W6" s="32">
        <f t="shared" si="3"/>
        <v>2400</v>
      </c>
      <c r="X6" s="33">
        <f>IF(X7="",NA(),X7)</f>
        <v>98.18</v>
      </c>
      <c r="Y6" s="33">
        <f t="shared" ref="Y6:AG6" si="4">IF(Y7="",NA(),Y7)</f>
        <v>98</v>
      </c>
      <c r="Z6" s="33">
        <f t="shared" si="4"/>
        <v>97.9</v>
      </c>
      <c r="AA6" s="33">
        <f t="shared" si="4"/>
        <v>72.83</v>
      </c>
      <c r="AB6" s="33">
        <f t="shared" si="4"/>
        <v>78.27</v>
      </c>
      <c r="AC6" s="33">
        <f t="shared" si="4"/>
        <v>82.52</v>
      </c>
      <c r="AD6" s="33">
        <f t="shared" si="4"/>
        <v>131.61000000000001</v>
      </c>
      <c r="AE6" s="33">
        <f t="shared" si="4"/>
        <v>105.36</v>
      </c>
      <c r="AF6" s="33">
        <f t="shared" si="4"/>
        <v>105.88</v>
      </c>
      <c r="AG6" s="33">
        <f t="shared" si="4"/>
        <v>94.85</v>
      </c>
      <c r="AH6" s="32" t="str">
        <f>IF(AH7="","",IF(AH7="-","【-】","【"&amp;SUBSTITUTE(TEXT(AH7,"#,##0.00"),"-","△")&amp;"】"))</f>
        <v>【96.32】</v>
      </c>
      <c r="AI6" s="33">
        <f>IF(AI7="",NA(),AI7)</f>
        <v>93.14</v>
      </c>
      <c r="AJ6" s="33">
        <f t="shared" ref="AJ6:AR6" si="5">IF(AJ7="",NA(),AJ7)</f>
        <v>101.88</v>
      </c>
      <c r="AK6" s="33">
        <f t="shared" si="5"/>
        <v>116.4</v>
      </c>
      <c r="AL6" s="32">
        <f t="shared" si="5"/>
        <v>0</v>
      </c>
      <c r="AM6" s="33">
        <f t="shared" si="5"/>
        <v>295.79000000000002</v>
      </c>
      <c r="AN6" s="33">
        <f t="shared" si="5"/>
        <v>1558.11</v>
      </c>
      <c r="AO6" s="33">
        <f t="shared" si="5"/>
        <v>42.59</v>
      </c>
      <c r="AP6" s="33">
        <f t="shared" si="5"/>
        <v>1333.85</v>
      </c>
      <c r="AQ6" s="33">
        <f t="shared" si="5"/>
        <v>933.68</v>
      </c>
      <c r="AR6" s="33">
        <f t="shared" si="5"/>
        <v>1033.78</v>
      </c>
      <c r="AS6" s="32" t="str">
        <f>IF(AS7="","",IF(AS7="-","【-】","【"&amp;SUBSTITUTE(TEXT(AS7,"#,##0.00"),"-","△")&amp;"】"))</f>
        <v>【1,545.58】</v>
      </c>
      <c r="AT6" s="33">
        <f>IF(AT7="",NA(),AT7)</f>
        <v>16011.69</v>
      </c>
      <c r="AU6" s="33">
        <f t="shared" ref="AU6:BC6" si="6">IF(AU7="",NA(),AU7)</f>
        <v>18205.63</v>
      </c>
      <c r="AV6" s="33">
        <f t="shared" si="6"/>
        <v>20154.55</v>
      </c>
      <c r="AW6" s="33">
        <f t="shared" si="6"/>
        <v>2248.98</v>
      </c>
      <c r="AX6" s="33">
        <f t="shared" si="6"/>
        <v>2099.0500000000002</v>
      </c>
      <c r="AY6" s="33">
        <f t="shared" si="6"/>
        <v>939.81</v>
      </c>
      <c r="AZ6" s="33">
        <f t="shared" si="6"/>
        <v>2403.94</v>
      </c>
      <c r="BA6" s="33">
        <f t="shared" si="6"/>
        <v>211.25</v>
      </c>
      <c r="BB6" s="33">
        <f t="shared" si="6"/>
        <v>135.62</v>
      </c>
      <c r="BC6" s="33">
        <f t="shared" si="6"/>
        <v>133.78</v>
      </c>
      <c r="BD6" s="32" t="str">
        <f>IF(BD7="","",IF(BD7="-","【-】","【"&amp;SUBSTITUTE(TEXT(BD7,"#,##0.00"),"-","△")&amp;"】"))</f>
        <v>【124.95】</v>
      </c>
      <c r="BE6" s="33">
        <f>IF(BE7="",NA(),BE7)</f>
        <v>1492.72</v>
      </c>
      <c r="BF6" s="33">
        <f t="shared" ref="BF6:BN6" si="7">IF(BF7="",NA(),BF7)</f>
        <v>1281.8800000000001</v>
      </c>
      <c r="BG6" s="33">
        <f t="shared" si="7"/>
        <v>1009.39</v>
      </c>
      <c r="BH6" s="33">
        <f t="shared" si="7"/>
        <v>1053.5</v>
      </c>
      <c r="BI6" s="33">
        <f t="shared" si="7"/>
        <v>2592.5500000000002</v>
      </c>
      <c r="BJ6" s="33">
        <f t="shared" si="7"/>
        <v>2988.96</v>
      </c>
      <c r="BK6" s="33">
        <f t="shared" si="7"/>
        <v>3394.76</v>
      </c>
      <c r="BL6" s="33">
        <f t="shared" si="7"/>
        <v>3189.89</v>
      </c>
      <c r="BM6" s="33">
        <f t="shared" si="7"/>
        <v>2585.83</v>
      </c>
      <c r="BN6" s="33">
        <f t="shared" si="7"/>
        <v>2464.06</v>
      </c>
      <c r="BO6" s="32" t="str">
        <f>IF(BO7="","",IF(BO7="-","【-】","【"&amp;SUBSTITUTE(TEXT(BO7,"#,##0.00"),"-","△")&amp;"】"))</f>
        <v>【2,685.08】</v>
      </c>
      <c r="BP6" s="33">
        <f>IF(BP7="",NA(),BP7)</f>
        <v>19.13</v>
      </c>
      <c r="BQ6" s="33">
        <f t="shared" ref="BQ6:BY6" si="8">IF(BQ7="",NA(),BQ7)</f>
        <v>23.15</v>
      </c>
      <c r="BR6" s="33">
        <f t="shared" si="8"/>
        <v>24.3</v>
      </c>
      <c r="BS6" s="33">
        <f t="shared" si="8"/>
        <v>19.170000000000002</v>
      </c>
      <c r="BT6" s="33">
        <f t="shared" si="8"/>
        <v>22.47</v>
      </c>
      <c r="BU6" s="33">
        <f t="shared" si="8"/>
        <v>26.99</v>
      </c>
      <c r="BV6" s="33">
        <f t="shared" si="8"/>
        <v>32.81</v>
      </c>
      <c r="BW6" s="33">
        <f t="shared" si="8"/>
        <v>27.92</v>
      </c>
      <c r="BX6" s="33">
        <f t="shared" si="8"/>
        <v>31.45</v>
      </c>
      <c r="BY6" s="33">
        <f t="shared" si="8"/>
        <v>32.909999999999997</v>
      </c>
      <c r="BZ6" s="32" t="str">
        <f>IF(BZ7="","",IF(BZ7="-","【-】","【"&amp;SUBSTITUTE(TEXT(BZ7,"#,##0.00"),"-","△")&amp;"】"))</f>
        <v>【30.63】</v>
      </c>
      <c r="CA6" s="33">
        <f>IF(CA7="",NA(),CA7)</f>
        <v>977.49</v>
      </c>
      <c r="CB6" s="33">
        <f t="shared" ref="CB6:CJ6" si="9">IF(CB7="",NA(),CB7)</f>
        <v>908.86</v>
      </c>
      <c r="CC6" s="33">
        <f t="shared" si="9"/>
        <v>853.59</v>
      </c>
      <c r="CD6" s="33">
        <f t="shared" si="9"/>
        <v>989.6</v>
      </c>
      <c r="CE6" s="33">
        <f t="shared" si="9"/>
        <v>821.2</v>
      </c>
      <c r="CF6" s="33">
        <f t="shared" si="9"/>
        <v>663.6</v>
      </c>
      <c r="CG6" s="33">
        <f t="shared" si="9"/>
        <v>483.69</v>
      </c>
      <c r="CH6" s="33">
        <f t="shared" si="9"/>
        <v>602.87</v>
      </c>
      <c r="CI6" s="33">
        <f t="shared" si="9"/>
        <v>588.54999999999995</v>
      </c>
      <c r="CJ6" s="33">
        <f t="shared" si="9"/>
        <v>561.54</v>
      </c>
      <c r="CK6" s="32" t="str">
        <f>IF(CK7="","",IF(CK7="-","【-】","【"&amp;SUBSTITUTE(TEXT(CK7,"#,##0.00"),"-","△")&amp;"】"))</f>
        <v>【600.63】</v>
      </c>
      <c r="CL6" s="33">
        <f>IF(CL7="",NA(),CL7)</f>
        <v>28.57</v>
      </c>
      <c r="CM6" s="33">
        <f t="shared" ref="CM6:CU6" si="10">IF(CM7="",NA(),CM7)</f>
        <v>26.53</v>
      </c>
      <c r="CN6" s="33">
        <f t="shared" si="10"/>
        <v>26.53</v>
      </c>
      <c r="CO6" s="33">
        <f t="shared" si="10"/>
        <v>28.57</v>
      </c>
      <c r="CP6" s="33">
        <f t="shared" si="10"/>
        <v>26.53</v>
      </c>
      <c r="CQ6" s="33">
        <f t="shared" si="10"/>
        <v>38.97</v>
      </c>
      <c r="CR6" s="33">
        <f t="shared" si="10"/>
        <v>45.55</v>
      </c>
      <c r="CS6" s="33">
        <f t="shared" si="10"/>
        <v>35.64</v>
      </c>
      <c r="CT6" s="33">
        <f t="shared" si="10"/>
        <v>37.950000000000003</v>
      </c>
      <c r="CU6" s="33">
        <f t="shared" si="10"/>
        <v>34.92</v>
      </c>
      <c r="CV6" s="32" t="str">
        <f>IF(CV7="","",IF(CV7="-","【-】","【"&amp;SUBSTITUTE(TEXT(CV7,"#,##0.00"),"-","△")&amp;"】"))</f>
        <v>【36.67】</v>
      </c>
      <c r="CW6" s="33">
        <f>IF(CW7="",NA(),CW7)</f>
        <v>80</v>
      </c>
      <c r="CX6" s="33">
        <f t="shared" ref="CX6:DF6" si="11">IF(CX7="",NA(),CX7)</f>
        <v>79.069999999999993</v>
      </c>
      <c r="CY6" s="33">
        <f t="shared" si="11"/>
        <v>84.44</v>
      </c>
      <c r="CZ6" s="33">
        <f t="shared" si="11"/>
        <v>85.42</v>
      </c>
      <c r="DA6" s="33">
        <f t="shared" si="11"/>
        <v>83.33</v>
      </c>
      <c r="DB6" s="33">
        <f t="shared" si="11"/>
        <v>86.89</v>
      </c>
      <c r="DC6" s="33">
        <f t="shared" si="11"/>
        <v>80.91</v>
      </c>
      <c r="DD6" s="33">
        <f t="shared" si="11"/>
        <v>87.19</v>
      </c>
      <c r="DE6" s="33">
        <f t="shared" si="11"/>
        <v>88.2</v>
      </c>
      <c r="DF6" s="33">
        <f t="shared" si="11"/>
        <v>88.64</v>
      </c>
      <c r="DG6" s="32" t="str">
        <f>IF(DG7="","",IF(DG7="-","【-】","【"&amp;SUBSTITUTE(TEXT(DG7,"#,##0.00"),"-","△")&amp;"】"))</f>
        <v>【89.35】</v>
      </c>
      <c r="DH6" s="33">
        <f>IF(DH7="",NA(),DH7)</f>
        <v>35.840000000000003</v>
      </c>
      <c r="DI6" s="33">
        <f t="shared" ref="DI6:DQ6" si="12">IF(DI7="",NA(),DI7)</f>
        <v>38.57</v>
      </c>
      <c r="DJ6" s="33">
        <f t="shared" si="12"/>
        <v>41.21</v>
      </c>
      <c r="DK6" s="33">
        <f t="shared" si="12"/>
        <v>48.14</v>
      </c>
      <c r="DL6" s="33">
        <f t="shared" si="12"/>
        <v>50.66</v>
      </c>
      <c r="DM6" s="33">
        <f t="shared" si="12"/>
        <v>20.46</v>
      </c>
      <c r="DN6" s="33">
        <f t="shared" si="12"/>
        <v>26.48</v>
      </c>
      <c r="DO6" s="33">
        <f t="shared" si="12"/>
        <v>26.25</v>
      </c>
      <c r="DP6" s="33">
        <f t="shared" si="12"/>
        <v>27.64</v>
      </c>
      <c r="DQ6" s="33">
        <f t="shared" si="12"/>
        <v>33.58</v>
      </c>
      <c r="DR6" s="32" t="str">
        <f>IF(DR7="","",IF(DR7="-","【-】","【"&amp;SUBSTITUTE(TEXT(DR7,"#,##0.00"),"-","△")&amp;"】"))</f>
        <v>【31.35】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3">
        <f t="shared" si="14"/>
        <v>0.01</v>
      </c>
      <c r="EM6" s="32">
        <f t="shared" si="14"/>
        <v>0</v>
      </c>
      <c r="EN6" s="32" t="str">
        <f>IF(EN7="","",IF(EN7="-","【-】","【"&amp;SUBSTITUTE(TEXT(EN7,"#,##0.00"),"-","△")&amp;"】"))</f>
        <v>【0.17】</v>
      </c>
    </row>
    <row r="7" spans="1:147" s="34" customFormat="1">
      <c r="A7" s="26"/>
      <c r="B7" s="35">
        <v>2015</v>
      </c>
      <c r="C7" s="35">
        <v>202037</v>
      </c>
      <c r="D7" s="35">
        <v>46</v>
      </c>
      <c r="E7" s="35">
        <v>17</v>
      </c>
      <c r="F7" s="35">
        <v>9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72.87</v>
      </c>
      <c r="O7" s="36">
        <v>0.03</v>
      </c>
      <c r="P7" s="36">
        <v>100</v>
      </c>
      <c r="Q7" s="36">
        <v>3754</v>
      </c>
      <c r="R7" s="36">
        <v>159639</v>
      </c>
      <c r="S7" s="36">
        <v>552.04</v>
      </c>
      <c r="T7" s="36">
        <v>289.18</v>
      </c>
      <c r="U7" s="36">
        <v>48</v>
      </c>
      <c r="V7" s="36">
        <v>0.02</v>
      </c>
      <c r="W7" s="36">
        <v>2400</v>
      </c>
      <c r="X7" s="36">
        <v>98.18</v>
      </c>
      <c r="Y7" s="36">
        <v>98</v>
      </c>
      <c r="Z7" s="36">
        <v>97.9</v>
      </c>
      <c r="AA7" s="36">
        <v>72.83</v>
      </c>
      <c r="AB7" s="36">
        <v>78.27</v>
      </c>
      <c r="AC7" s="36">
        <v>82.52</v>
      </c>
      <c r="AD7" s="36">
        <v>131.61000000000001</v>
      </c>
      <c r="AE7" s="36">
        <v>105.36</v>
      </c>
      <c r="AF7" s="36">
        <v>105.88</v>
      </c>
      <c r="AG7" s="36">
        <v>94.85</v>
      </c>
      <c r="AH7" s="36">
        <v>96.32</v>
      </c>
      <c r="AI7" s="36">
        <v>93.14</v>
      </c>
      <c r="AJ7" s="36">
        <v>101.88</v>
      </c>
      <c r="AK7" s="36">
        <v>116.4</v>
      </c>
      <c r="AL7" s="36">
        <v>0</v>
      </c>
      <c r="AM7" s="36">
        <v>295.79000000000002</v>
      </c>
      <c r="AN7" s="36">
        <v>1558.11</v>
      </c>
      <c r="AO7" s="36">
        <v>42.59</v>
      </c>
      <c r="AP7" s="36">
        <v>1333.85</v>
      </c>
      <c r="AQ7" s="36">
        <v>933.68</v>
      </c>
      <c r="AR7" s="36">
        <v>1033.78</v>
      </c>
      <c r="AS7" s="36">
        <v>1545.58</v>
      </c>
      <c r="AT7" s="36">
        <v>16011.69</v>
      </c>
      <c r="AU7" s="36">
        <v>18205.63</v>
      </c>
      <c r="AV7" s="36">
        <v>20154.55</v>
      </c>
      <c r="AW7" s="36">
        <v>2248.98</v>
      </c>
      <c r="AX7" s="36">
        <v>2099.0500000000002</v>
      </c>
      <c r="AY7" s="36">
        <v>939.81</v>
      </c>
      <c r="AZ7" s="36">
        <v>2403.94</v>
      </c>
      <c r="BA7" s="36">
        <v>211.25</v>
      </c>
      <c r="BB7" s="36">
        <v>135.62</v>
      </c>
      <c r="BC7" s="36">
        <v>133.78</v>
      </c>
      <c r="BD7" s="36">
        <v>124.95</v>
      </c>
      <c r="BE7" s="36">
        <v>1492.72</v>
      </c>
      <c r="BF7" s="36">
        <v>1281.8800000000001</v>
      </c>
      <c r="BG7" s="36">
        <v>1009.39</v>
      </c>
      <c r="BH7" s="36">
        <v>1053.5</v>
      </c>
      <c r="BI7" s="36">
        <v>2592.5500000000002</v>
      </c>
      <c r="BJ7" s="36">
        <v>2988.96</v>
      </c>
      <c r="BK7" s="36">
        <v>3394.76</v>
      </c>
      <c r="BL7" s="36">
        <v>3189.89</v>
      </c>
      <c r="BM7" s="36">
        <v>2585.83</v>
      </c>
      <c r="BN7" s="36">
        <v>2464.06</v>
      </c>
      <c r="BO7" s="36">
        <v>2685.08</v>
      </c>
      <c r="BP7" s="36">
        <v>19.13</v>
      </c>
      <c r="BQ7" s="36">
        <v>23.15</v>
      </c>
      <c r="BR7" s="36">
        <v>24.3</v>
      </c>
      <c r="BS7" s="36">
        <v>19.170000000000002</v>
      </c>
      <c r="BT7" s="36">
        <v>22.47</v>
      </c>
      <c r="BU7" s="36">
        <v>26.99</v>
      </c>
      <c r="BV7" s="36">
        <v>32.81</v>
      </c>
      <c r="BW7" s="36">
        <v>27.92</v>
      </c>
      <c r="BX7" s="36">
        <v>31.45</v>
      </c>
      <c r="BY7" s="36">
        <v>32.909999999999997</v>
      </c>
      <c r="BZ7" s="36">
        <v>30.63</v>
      </c>
      <c r="CA7" s="36">
        <v>977.49</v>
      </c>
      <c r="CB7" s="36">
        <v>908.86</v>
      </c>
      <c r="CC7" s="36">
        <v>853.59</v>
      </c>
      <c r="CD7" s="36">
        <v>989.6</v>
      </c>
      <c r="CE7" s="36">
        <v>821.2</v>
      </c>
      <c r="CF7" s="36">
        <v>663.6</v>
      </c>
      <c r="CG7" s="36">
        <v>483.69</v>
      </c>
      <c r="CH7" s="36">
        <v>602.87</v>
      </c>
      <c r="CI7" s="36">
        <v>588.54999999999995</v>
      </c>
      <c r="CJ7" s="36">
        <v>561.54</v>
      </c>
      <c r="CK7" s="36">
        <v>600.63</v>
      </c>
      <c r="CL7" s="36">
        <v>28.57</v>
      </c>
      <c r="CM7" s="36">
        <v>26.53</v>
      </c>
      <c r="CN7" s="36">
        <v>26.53</v>
      </c>
      <c r="CO7" s="36">
        <v>28.57</v>
      </c>
      <c r="CP7" s="36">
        <v>26.53</v>
      </c>
      <c r="CQ7" s="36">
        <v>38.97</v>
      </c>
      <c r="CR7" s="36">
        <v>45.55</v>
      </c>
      <c r="CS7" s="36">
        <v>35.64</v>
      </c>
      <c r="CT7" s="36">
        <v>37.950000000000003</v>
      </c>
      <c r="CU7" s="36">
        <v>34.92</v>
      </c>
      <c r="CV7" s="36">
        <v>36.67</v>
      </c>
      <c r="CW7" s="36">
        <v>80</v>
      </c>
      <c r="CX7" s="36">
        <v>79.069999999999993</v>
      </c>
      <c r="CY7" s="36">
        <v>84.44</v>
      </c>
      <c r="CZ7" s="36">
        <v>85.42</v>
      </c>
      <c r="DA7" s="36">
        <v>83.33</v>
      </c>
      <c r="DB7" s="36">
        <v>86.89</v>
      </c>
      <c r="DC7" s="36">
        <v>80.91</v>
      </c>
      <c r="DD7" s="36">
        <v>87.19</v>
      </c>
      <c r="DE7" s="36">
        <v>88.2</v>
      </c>
      <c r="DF7" s="36">
        <v>88.64</v>
      </c>
      <c r="DG7" s="36">
        <v>89.35</v>
      </c>
      <c r="DH7" s="36">
        <v>35.840000000000003</v>
      </c>
      <c r="DI7" s="36">
        <v>38.57</v>
      </c>
      <c r="DJ7" s="36">
        <v>41.21</v>
      </c>
      <c r="DK7" s="36">
        <v>48.14</v>
      </c>
      <c r="DL7" s="36">
        <v>50.66</v>
      </c>
      <c r="DM7" s="36">
        <v>20.46</v>
      </c>
      <c r="DN7" s="36">
        <v>26.48</v>
      </c>
      <c r="DO7" s="36">
        <v>26.25</v>
      </c>
      <c r="DP7" s="36">
        <v>27.64</v>
      </c>
      <c r="DQ7" s="36">
        <v>33.58</v>
      </c>
      <c r="DR7" s="36">
        <v>31.35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0.01</v>
      </c>
      <c r="EM7" s="36">
        <v>0</v>
      </c>
      <c r="EN7" s="36">
        <v>0.17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2017-02-08T02:42:17Z</dcterms:created>
  <dcterms:modified xsi:type="dcterms:W3CDTF">2017-02-15T06:47:44Z</dcterms:modified>
  <cp:category/>
</cp:coreProperties>
</file>