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T:\多面的機能支払交付金共有\47ホームページ関係\１_活動に関する様式\Ｒ5\"/>
    </mc:Choice>
  </mc:AlternateContent>
  <xr:revisionPtr revIDLastSave="0" documentId="13_ncr:1_{1CD8213E-B607-4466-8431-C29CC96F3761}" xr6:coauthVersionLast="36" xr6:coauthVersionMax="47" xr10:uidLastSave="{00000000-0000-0000-0000-000000000000}"/>
  <bookViews>
    <workbookView xWindow="-120" yWindow="-120" windowWidth="29040" windowHeight="15840" activeTab="5" xr2:uid="{00000000-000D-0000-FFFF-FFFF00000000}"/>
  </bookViews>
  <sheets>
    <sheet name="はじめに（PC）" sheetId="8" r:id="rId1"/>
    <sheet name="はじめに (手書き)" sheetId="9" r:id="rId2"/>
    <sheet name="活動計画書" sheetId="2" r:id="rId3"/>
    <sheet name="活動記録 " sheetId="16" r:id="rId4"/>
    <sheet name="金銭出納簿" sheetId="18" r:id="rId5"/>
    <sheet name="報告書" sheetId="19" r:id="rId6"/>
    <sheet name="報告書（別紙）" sheetId="20" r:id="rId7"/>
    <sheet name="【取組番号早見表】" sheetId="21" r:id="rId8"/>
    <sheet name="【取組番号表】 " sheetId="17" r:id="rId9"/>
    <sheet name="【選択肢】" sheetId="6" r:id="rId10"/>
  </sheets>
  <definedNames>
    <definedName name="A.■か□">【選択肢】!$A$3:$A$4</definedName>
    <definedName name="B.○か空白">【選択肢】!$B$3:$B$4</definedName>
    <definedName name="C1.計画欄">【選択肢】!$C$3:$C$4</definedName>
    <definedName name="C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構成員一覧の分類">【選択肢】!$H$3:$H$15</definedName>
    <definedName name="I.金銭出納簿の区分">【選択肢】!$I$3:$I$4</definedName>
    <definedName name="J.金銭出納簿の収支の分類">【選択肢】!$J$3:$J$10</definedName>
    <definedName name="Ｋ.農村環境保全活動">【選択肢】!$Q$44:$Q$55</definedName>
    <definedName name="Ｌ.増進活動">【選択肢】!$R$56:$S$64</definedName>
    <definedName name="M.長寿命化">【選択肢】!$S$66:$S$91</definedName>
    <definedName name="_xlnm.Print_Area" localSheetId="8">'【取組番号表】 '!$A$1:$F$216</definedName>
    <definedName name="_xlnm.Print_Area" localSheetId="9">【選択肢】!$A$1:$T$105</definedName>
    <definedName name="_xlnm.Print_Area" localSheetId="1">'はじめに (手書き)'!$A$1:$F$30</definedName>
    <definedName name="_xlnm.Print_Area" localSheetId="0">'はじめに（PC）'!$A$1:$F$50</definedName>
    <definedName name="_xlnm.Print_Area" localSheetId="3">'活動記録 '!$A$1:$Q$31</definedName>
    <definedName name="_xlnm.Print_Area" localSheetId="2">活動計画書!$A$1:$W$166</definedName>
    <definedName name="_xlnm.Print_Area" localSheetId="4">金銭出納簿!$A$1:$N$57</definedName>
    <definedName name="_xlnm.Print_Area" localSheetId="5">報告書!$A$1:$V$155</definedName>
    <definedName name="_xlnm.Print_Area" localSheetId="6">'報告書（別紙）'!$A$1:$G$51</definedName>
    <definedName name="_xlnm.Print_Titles" localSheetId="3">'活動記録 '!$6:$8</definedName>
    <definedName name="_xlnm.Print_Titles" localSheetId="4">金銭出納簿!$8:$8</definedName>
    <definedName name="Z_4D33B020_8F18_431B_BFB6_22453331905E_.wvu.PrintArea" localSheetId="4" hidden="1">金銭出納簿!$A$3:$L$56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16" l="1"/>
  <c r="O10" i="16"/>
  <c r="P10" i="16"/>
  <c r="N11" i="16"/>
  <c r="O11" i="16"/>
  <c r="P11" i="16"/>
  <c r="N12" i="16"/>
  <c r="O12" i="16"/>
  <c r="P12" i="16"/>
  <c r="N13" i="16"/>
  <c r="O13" i="16"/>
  <c r="P13" i="16"/>
  <c r="N14" i="16"/>
  <c r="O14" i="16"/>
  <c r="P14" i="16"/>
  <c r="N15" i="16"/>
  <c r="O15" i="16"/>
  <c r="P15" i="16"/>
  <c r="N16" i="16"/>
  <c r="O16" i="16"/>
  <c r="P16" i="16"/>
  <c r="N17" i="16"/>
  <c r="O17" i="16"/>
  <c r="P17" i="16"/>
  <c r="N18" i="16"/>
  <c r="O18" i="16"/>
  <c r="P18" i="16"/>
  <c r="N19" i="16"/>
  <c r="O19" i="16"/>
  <c r="P19" i="16"/>
  <c r="N20" i="16"/>
  <c r="O20" i="16"/>
  <c r="P20" i="16"/>
  <c r="N21" i="16"/>
  <c r="O21" i="16"/>
  <c r="P21" i="16"/>
  <c r="N22" i="16"/>
  <c r="O22" i="16"/>
  <c r="P22" i="16"/>
  <c r="N23" i="16"/>
  <c r="O23" i="16"/>
  <c r="P23" i="16"/>
  <c r="N24" i="16"/>
  <c r="O24" i="16"/>
  <c r="P24" i="16"/>
  <c r="N25" i="16"/>
  <c r="O25" i="16"/>
  <c r="P25" i="16"/>
  <c r="N26" i="16"/>
  <c r="O26" i="16"/>
  <c r="P26" i="16"/>
  <c r="N27" i="16"/>
  <c r="O27" i="16"/>
  <c r="P27" i="16"/>
  <c r="P73" i="6"/>
  <c r="P72" i="6"/>
  <c r="P74" i="6"/>
  <c r="P75" i="6"/>
  <c r="P76" i="6"/>
  <c r="P77" i="6"/>
  <c r="P78" i="6"/>
  <c r="P79" i="6"/>
  <c r="P80" i="6"/>
  <c r="P81" i="6"/>
  <c r="P82" i="6"/>
  <c r="P83" i="6"/>
  <c r="P84" i="6"/>
  <c r="P85" i="6"/>
  <c r="P86" i="6"/>
  <c r="P87" i="6"/>
  <c r="P88" i="6"/>
  <c r="P89" i="6"/>
  <c r="P90" i="6"/>
  <c r="P91" i="6"/>
  <c r="P92" i="6"/>
  <c r="P93" i="6"/>
  <c r="P94" i="6"/>
  <c r="P95" i="6"/>
  <c r="P96" i="6"/>
  <c r="P97" i="6"/>
  <c r="P98" i="6"/>
  <c r="P99" i="6"/>
  <c r="P100" i="6"/>
  <c r="P71" i="6"/>
  <c r="P9" i="16" l="1"/>
  <c r="O9" i="16"/>
  <c r="N9" i="16"/>
  <c r="M147" i="19"/>
  <c r="L147" i="19"/>
  <c r="R147" i="19" s="1"/>
  <c r="G147" i="19"/>
  <c r="D147" i="19"/>
  <c r="B147" i="19"/>
  <c r="M146" i="19"/>
  <c r="L146" i="19"/>
  <c r="G146" i="19"/>
  <c r="D146" i="19"/>
  <c r="B146" i="19"/>
  <c r="M145" i="19"/>
  <c r="L145" i="19"/>
  <c r="G145" i="19"/>
  <c r="D145" i="19"/>
  <c r="B145" i="19"/>
  <c r="M144" i="19"/>
  <c r="O144" i="19" s="1"/>
  <c r="L144" i="19"/>
  <c r="G144" i="19"/>
  <c r="D144" i="19"/>
  <c r="B144" i="19"/>
  <c r="M143" i="19"/>
  <c r="L143" i="19"/>
  <c r="R143" i="19" s="1"/>
  <c r="G143" i="19"/>
  <c r="D143" i="19"/>
  <c r="B143" i="19"/>
  <c r="M142" i="19"/>
  <c r="L142" i="19"/>
  <c r="G142" i="19"/>
  <c r="D142" i="19"/>
  <c r="B142" i="19"/>
  <c r="M141" i="19"/>
  <c r="L141" i="19"/>
  <c r="G141" i="19"/>
  <c r="D141" i="19"/>
  <c r="B141" i="19"/>
  <c r="M140" i="19"/>
  <c r="O140" i="19" s="1"/>
  <c r="L140" i="19"/>
  <c r="R140" i="19" s="1"/>
  <c r="G140" i="19"/>
  <c r="D140" i="19"/>
  <c r="B140" i="19"/>
  <c r="M139" i="19"/>
  <c r="S139" i="19" s="1"/>
  <c r="L139" i="19"/>
  <c r="R139" i="19" s="1"/>
  <c r="G139" i="19"/>
  <c r="D139" i="19"/>
  <c r="B139" i="19"/>
  <c r="M138" i="19"/>
  <c r="L138" i="19"/>
  <c r="R138" i="19" s="1"/>
  <c r="G138" i="19"/>
  <c r="D138" i="19"/>
  <c r="B138" i="19"/>
  <c r="M137" i="19"/>
  <c r="S137" i="19" s="1"/>
  <c r="L137" i="19"/>
  <c r="G137" i="19"/>
  <c r="D137" i="19"/>
  <c r="B137" i="19"/>
  <c r="O123" i="19"/>
  <c r="N122" i="19"/>
  <c r="O122" i="19" s="1"/>
  <c r="N121" i="19"/>
  <c r="O121" i="19" s="1"/>
  <c r="N120" i="19"/>
  <c r="N119" i="19"/>
  <c r="N118" i="19"/>
  <c r="N117" i="19"/>
  <c r="O117" i="19" s="1"/>
  <c r="N116" i="19"/>
  <c r="O116" i="19" s="1"/>
  <c r="N115" i="19"/>
  <c r="N112" i="19"/>
  <c r="E110" i="19"/>
  <c r="O110" i="19" s="1"/>
  <c r="E109" i="19"/>
  <c r="E108" i="19"/>
  <c r="N108" i="19" s="1"/>
  <c r="E107" i="19"/>
  <c r="N107" i="19" s="1"/>
  <c r="E106" i="19"/>
  <c r="N105" i="19"/>
  <c r="O105" i="19" s="1"/>
  <c r="N104" i="19"/>
  <c r="O104" i="19" s="1"/>
  <c r="N103" i="19"/>
  <c r="N102" i="19"/>
  <c r="N101" i="19"/>
  <c r="N93" i="19"/>
  <c r="N92" i="19"/>
  <c r="N91" i="19"/>
  <c r="N90" i="19"/>
  <c r="N89" i="19"/>
  <c r="N85" i="19"/>
  <c r="O85" i="19" s="1"/>
  <c r="G85" i="19"/>
  <c r="N84" i="19"/>
  <c r="O84" i="19" s="1"/>
  <c r="N83" i="19"/>
  <c r="O83" i="19" s="1"/>
  <c r="N82" i="19"/>
  <c r="O82" i="19" s="1"/>
  <c r="N81" i="19"/>
  <c r="O81" i="19" s="1"/>
  <c r="N80" i="19"/>
  <c r="O80" i="19"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O139" i="19"/>
  <c r="O138" i="19"/>
  <c r="O137" i="19"/>
  <c r="R137" i="19"/>
  <c r="P55" i="6"/>
  <c r="P56" i="6"/>
  <c r="P57" i="6"/>
  <c r="P58" i="6"/>
  <c r="P59" i="6"/>
  <c r="P60" i="6"/>
  <c r="P61" i="6"/>
  <c r="P62" i="6"/>
  <c r="P63" i="6"/>
  <c r="P64" i="6"/>
  <c r="P65" i="6"/>
  <c r="P66" i="6"/>
  <c r="P67" i="6"/>
  <c r="P68" i="6"/>
  <c r="P69" i="6"/>
  <c r="P70" i="6"/>
  <c r="P41" i="6"/>
  <c r="P42" i="6"/>
  <c r="P43" i="6"/>
  <c r="P44" i="6"/>
  <c r="P45" i="6"/>
  <c r="P46" i="6"/>
  <c r="P47" i="6"/>
  <c r="P48" i="6"/>
  <c r="P49" i="6"/>
  <c r="P50" i="6"/>
  <c r="P51" i="6"/>
  <c r="P52" i="6"/>
  <c r="P53" i="6"/>
  <c r="P54" i="6"/>
  <c r="P24" i="6"/>
  <c r="P25" i="6"/>
  <c r="P26" i="6"/>
  <c r="P27" i="6"/>
  <c r="P28" i="6"/>
  <c r="P29" i="6"/>
  <c r="O89" i="19" s="1"/>
  <c r="P30" i="6"/>
  <c r="P31" i="6"/>
  <c r="O91" i="19" s="1"/>
  <c r="P32" i="6"/>
  <c r="P33" i="6"/>
  <c r="P34" i="6"/>
  <c r="O95" i="19" s="1"/>
  <c r="P35" i="6"/>
  <c r="O97" i="19" s="1"/>
  <c r="P36" i="6"/>
  <c r="O98" i="19" s="1"/>
  <c r="P37" i="6"/>
  <c r="O99" i="19" s="1"/>
  <c r="P38" i="6"/>
  <c r="O100" i="19" s="1"/>
  <c r="P39" i="6"/>
  <c r="P40" i="6"/>
  <c r="P7" i="6"/>
  <c r="P8" i="6"/>
  <c r="O60" i="19" s="1"/>
  <c r="P9" i="6"/>
  <c r="P10" i="6"/>
  <c r="P11" i="6"/>
  <c r="O65" i="19" s="1"/>
  <c r="P12" i="6"/>
  <c r="P13" i="6"/>
  <c r="P14" i="6"/>
  <c r="O68" i="19" s="1"/>
  <c r="P15" i="6"/>
  <c r="P16" i="6"/>
  <c r="O70" i="19" s="1"/>
  <c r="P17" i="6"/>
  <c r="O71" i="19" s="1"/>
  <c r="P18" i="6"/>
  <c r="P19" i="6"/>
  <c r="O73" i="19" s="1"/>
  <c r="P20" i="6"/>
  <c r="O74" i="19" s="1"/>
  <c r="P21" i="6"/>
  <c r="O75" i="19" s="1"/>
  <c r="P22" i="6"/>
  <c r="P23" i="6"/>
  <c r="P6" i="6"/>
  <c r="O16" i="19"/>
  <c r="P7" i="19"/>
  <c r="P6" i="19"/>
  <c r="C4" i="19"/>
  <c r="K3" i="18"/>
  <c r="Q3" i="16"/>
  <c r="O93" i="19" l="1"/>
  <c r="O92" i="19"/>
  <c r="O90" i="19"/>
  <c r="O69" i="19"/>
  <c r="O64" i="19"/>
  <c r="O62" i="19"/>
  <c r="O106" i="19"/>
  <c r="O115" i="19"/>
  <c r="O119" i="19"/>
  <c r="O58" i="19"/>
  <c r="O67" i="19"/>
  <c r="O72" i="19"/>
  <c r="O102" i="19"/>
  <c r="O108" i="19"/>
  <c r="O57" i="19"/>
  <c r="O66" i="19"/>
  <c r="O79" i="19"/>
  <c r="O101" i="19"/>
  <c r="O103" i="19"/>
  <c r="O107" i="19"/>
  <c r="O109" i="19"/>
  <c r="O112" i="19"/>
  <c r="O118" i="19"/>
  <c r="O120" i="19"/>
  <c r="N106" i="19"/>
  <c r="N110" i="19"/>
  <c r="N109" i="19"/>
  <c r="Q138" i="19"/>
  <c r="S138" i="19"/>
  <c r="Q140" i="19"/>
  <c r="S140" i="19"/>
  <c r="Q142" i="19"/>
  <c r="S142" i="19"/>
  <c r="Q144" i="19"/>
  <c r="S144" i="19"/>
  <c r="Q146" i="19"/>
  <c r="S146" i="19"/>
  <c r="Q137" i="19"/>
  <c r="Q139" i="19"/>
  <c r="Q141" i="19"/>
  <c r="Q143" i="19"/>
  <c r="Q145" i="19"/>
  <c r="Q147" i="19"/>
  <c r="D21" i="20" l="1"/>
  <c r="D47" i="20"/>
  <c r="Y141" i="19"/>
  <c r="Y142" i="19"/>
  <c r="G29" i="18" l="1"/>
  <c r="H29" i="18"/>
  <c r="D36" i="18"/>
  <c r="L20" i="19" s="1"/>
  <c r="I36" i="18"/>
  <c r="L21" i="19" s="1"/>
  <c r="D37" i="18"/>
  <c r="L22" i="19" s="1"/>
  <c r="I37" i="18"/>
  <c r="L23" i="19" s="1"/>
  <c r="D38" i="18"/>
  <c r="I38" i="18"/>
  <c r="E39" i="18"/>
  <c r="L29" i="19" s="1"/>
  <c r="J39" i="18"/>
  <c r="L34" i="19" s="1"/>
  <c r="K39" i="18"/>
  <c r="E40" i="18"/>
  <c r="L30" i="19" s="1"/>
  <c r="J40" i="18"/>
  <c r="L35" i="19" s="1"/>
  <c r="K40" i="18"/>
  <c r="E41" i="18"/>
  <c r="L31" i="19" s="1"/>
  <c r="J41" i="18"/>
  <c r="L36" i="19" s="1"/>
  <c r="K41" i="18"/>
  <c r="E42" i="18"/>
  <c r="L32" i="19" s="1"/>
  <c r="J42" i="18"/>
  <c r="L37" i="19" s="1"/>
  <c r="K42" i="18"/>
  <c r="E43" i="18"/>
  <c r="J43" i="18"/>
  <c r="K43" i="18"/>
  <c r="L38" i="19" l="1"/>
  <c r="L33" i="19"/>
  <c r="L28" i="19"/>
  <c r="L24" i="19"/>
  <c r="I45" i="18"/>
  <c r="J44" i="18" s="1"/>
  <c r="D45" i="18"/>
  <c r="E44" i="18" s="1"/>
  <c r="L39" i="19" s="1"/>
  <c r="I29" i="18"/>
  <c r="E31" i="16"/>
  <c r="F31" i="16"/>
  <c r="E45" i="18" l="1"/>
  <c r="L25" i="19"/>
  <c r="J45" i="18"/>
  <c r="L40" i="19"/>
  <c r="G31" i="16"/>
  <c r="L41" i="19" l="1"/>
  <c r="S40" i="2"/>
  <c r="C27" i="2" l="1"/>
  <c r="C28" i="2"/>
  <c r="C39" i="2"/>
  <c r="I37" i="2" l="1"/>
  <c r="I36" i="2"/>
  <c r="I35" i="2"/>
  <c r="I34" i="2"/>
  <c r="I33" i="2"/>
  <c r="I40" i="2" s="1"/>
  <c r="I32" i="2"/>
  <c r="I25" i="2"/>
  <c r="I24" i="2"/>
  <c r="I23" i="2"/>
  <c r="I22" i="2"/>
  <c r="I21" i="2"/>
  <c r="I20" i="2"/>
  <c r="I13" i="2"/>
  <c r="I12" i="2"/>
  <c r="I11" i="2"/>
  <c r="I10" i="2"/>
  <c r="I9" i="2"/>
  <c r="I8" i="2"/>
  <c r="I39" i="2" l="1"/>
  <c r="C40" i="2" l="1"/>
  <c r="I27" i="2"/>
  <c r="I28" i="2"/>
  <c r="C16" i="2"/>
  <c r="C15" i="2"/>
  <c r="I15" i="2"/>
  <c r="I16" i="2"/>
</calcChain>
</file>

<file path=xl/sharedStrings.xml><?xml version="1.0" encoding="utf-8"?>
<sst xmlns="http://schemas.openxmlformats.org/spreadsheetml/2006/main" count="1866" uniqueCount="999">
  <si>
    <t>田</t>
    <rPh sb="0" eb="1">
      <t>タ</t>
    </rPh>
    <phoneticPr fontId="4"/>
  </si>
  <si>
    <t>水路</t>
    <rPh sb="0" eb="2">
      <t>スイロ</t>
    </rPh>
    <phoneticPr fontId="4"/>
  </si>
  <si>
    <t>農道</t>
    <rPh sb="0" eb="2">
      <t>ノウドウ</t>
    </rPh>
    <phoneticPr fontId="4"/>
  </si>
  <si>
    <t>ため池</t>
    <rPh sb="2" eb="3">
      <t>イケ</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</si>
  <si>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</si>
  <si>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</si>
  <si>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</si>
  <si>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</si>
  <si>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</si>
  <si>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</si>
  <si>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</si>
  <si>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</si>
  <si>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</si>
  <si>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</si>
  <si>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</si>
  <si>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</si>
  <si>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</si>
  <si>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</si>
  <si>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</si>
  <si>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</si>
  <si>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</si>
  <si>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</si>
  <si>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</si>
  <si>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</si>
  <si>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</si>
  <si>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</si>
  <si>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</si>
  <si>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</si>
  <si>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</si>
  <si>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</si>
  <si>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</si>
  <si>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</si>
  <si>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</si>
  <si>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</si>
  <si>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</si>
  <si>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</si>
  <si>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</si>
  <si>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</si>
  <si>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</si>
  <si>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</si>
  <si>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</si>
  <si>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</si>
  <si>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</si>
  <si>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</si>
  <si>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</si>
  <si>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</si>
  <si>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</si>
  <si>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</si>
  <si>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</si>
  <si>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</si>
  <si>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</si>
  <si>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</si>
  <si>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</si>
  <si>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</si>
  <si>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</si>
  <si>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</si>
  <si>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</si>
  <si>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</si>
  <si>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</si>
  <si>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</si>
  <si>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</si>
  <si>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</si>
  <si>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</si>
  <si>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</si>
  <si>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</si>
  <si>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</si>
  <si>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</si>
  <si>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</si>
  <si>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</si>
  <si>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</si>
  <si>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</si>
  <si>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</si>
  <si>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</si>
  <si>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</si>
  <si>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</si>
  <si>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</si>
  <si>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</si>
  <si>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</si>
  <si>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</si>
  <si>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</si>
  <si>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</si>
  <si>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</si>
  <si>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</si>
  <si>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</si>
  <si>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</si>
  <si>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</si>
  <si>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</si>
  <si>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</si>
  <si>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</si>
  <si>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</si>
  <si>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</si>
  <si>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</si>
  <si>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</si>
  <si>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</si>
  <si>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</si>
  <si>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</si>
  <si>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</si>
  <si>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</si>
  <si>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</si>
  <si>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</si>
  <si>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</si>
  <si>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</si>
  <si>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</si>
  <si>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</si>
  <si>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</si>
  <si>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</si>
  <si>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</si>
  <si>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</si>
  <si>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</si>
  <si>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</si>
  <si>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</si>
  <si>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</si>
  <si>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</si>
  <si>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</si>
  <si>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</si>
  <si>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</si>
  <si>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</si>
  <si>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</si>
  <si>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</si>
  <si>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</si>
  <si>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</si>
  <si>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</si>
  <si>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</si>
  <si>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</si>
  <si>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</si>
  <si>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</si>
  <si>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</si>
  <si>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</si>
  <si>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</si>
  <si>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</si>
  <si>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</si>
  <si>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</si>
  <si>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</si>
  <si>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</si>
  <si>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</si>
  <si>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</si>
  <si>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</si>
  <si>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</si>
  <si>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</si>
  <si>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</si>
  <si>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</si>
  <si>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</si>
  <si>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</si>
  <si>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</si>
  <si>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</si>
  <si>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</si>
  <si>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</si>
  <si>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</si>
  <si>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</si>
  <si>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</si>
  <si>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</si>
  <si>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</si>
  <si>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</si>
  <si>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</si>
  <si>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</si>
  <si>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</si>
  <si>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</si>
  <si>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</si>
  <si>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</si>
  <si>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</si>
  <si>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</si>
  <si>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</si>
  <si>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</si>
  <si>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</si>
  <si>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</si>
  <si>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</si>
  <si>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</si>
  <si>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</si>
  <si>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</si>
  <si>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</si>
  <si>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</si>
  <si>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</si>
  <si>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項目</t>
    <rPh sb="0" eb="2">
      <t>コウモク</t>
    </rPh>
    <phoneticPr fontId="4"/>
  </si>
  <si>
    <t>都道府県、市町村が特に認める活動</t>
    <rPh sb="0" eb="4">
      <t>トドウフケン</t>
    </rPh>
    <rPh sb="5" eb="8">
      <t>シチョウソン</t>
    </rPh>
    <rPh sb="9" eb="10">
      <t>トク</t>
    </rPh>
    <rPh sb="11" eb="12">
      <t>ミト</t>
    </rPh>
    <rPh sb="14" eb="16">
      <t>カツドウ</t>
    </rPh>
    <phoneticPr fontId="4"/>
  </si>
  <si>
    <t>農業者</t>
    <rPh sb="0" eb="3">
      <t>ノウギョウシャ</t>
    </rPh>
    <phoneticPr fontId="4"/>
  </si>
  <si>
    <t>農業者以外</t>
    <rPh sb="0" eb="3">
      <t>ノウギョウシャ</t>
    </rPh>
    <rPh sb="3" eb="5">
      <t>イガイ</t>
    </rPh>
    <phoneticPr fontId="4"/>
  </si>
  <si>
    <t>区分</t>
    <rPh sb="0" eb="2">
      <t>クブン</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</si>
  <si>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</si>
  <si>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</si>
  <si>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</si>
  <si>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</si>
  <si>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</si>
  <si>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</si>
  <si>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</si>
  <si>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</si>
  <si>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</si>
  <si>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</si>
  <si>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</si>
  <si>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</si>
  <si>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</si>
  <si>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</si>
  <si>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</si>
  <si>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</si>
  <si>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</si>
  <si>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</si>
  <si>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</si>
  <si>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</si>
  <si>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</si>
  <si>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</si>
  <si>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</si>
  <si>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</si>
  <si>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</si>
  <si>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</si>
  <si>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</si>
  <si>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</si>
  <si>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</si>
  <si>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</si>
  <si>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</si>
  <si>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</si>
  <si>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</si>
  <si>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</si>
  <si>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</si>
  <si>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</si>
  <si>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</si>
  <si>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</si>
  <si>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</si>
  <si>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</si>
  <si>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</si>
  <si>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</si>
  <si>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</si>
  <si>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</si>
  <si>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</si>
  <si>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</si>
  <si>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</si>
  <si>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</si>
  <si>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</si>
  <si>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</si>
  <si>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</si>
  <si>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</si>
  <si>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</si>
  <si>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</si>
  <si>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</si>
  <si>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</si>
  <si>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</si>
  <si>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</si>
  <si>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</si>
  <si>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</si>
  <si>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</si>
  <si>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</si>
  <si>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</si>
  <si>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</si>
  <si>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</si>
  <si>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</si>
  <si>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</si>
  <si>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</si>
  <si>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</si>
  <si>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</si>
  <si>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</si>
  <si>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</si>
  <si>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</si>
  <si>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</si>
  <si>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</si>
  <si>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</si>
  <si>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</si>
  <si>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</si>
  <si>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</si>
  <si>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</si>
  <si>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</si>
  <si>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</si>
  <si>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</si>
  <si>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</si>
  <si>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</si>
  <si>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</si>
  <si>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</si>
  <si>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</si>
  <si>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</si>
  <si>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</si>
  <si>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</si>
  <si>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</si>
  <si>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</si>
  <si>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</si>
  <si>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</si>
  <si>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</si>
  <si>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</si>
  <si>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</si>
  <si>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</si>
  <si>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</si>
  <si>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</si>
  <si>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</si>
  <si>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</si>
  <si>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</si>
  <si>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</si>
  <si>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</si>
  <si>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</si>
  <si>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</si>
  <si>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</si>
  <si>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</si>
  <si>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</si>
  <si>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</si>
  <si>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</si>
  <si>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</si>
  <si>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</si>
  <si>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</si>
  <si>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</si>
  <si>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</si>
  <si>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</si>
  <si>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</si>
  <si>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</si>
  <si>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</si>
  <si>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</si>
  <si>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</si>
  <si>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</si>
  <si>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</si>
  <si>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</si>
  <si>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</si>
  <si>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</si>
  <si>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</si>
  <si>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</si>
  <si>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</si>
  <si>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</si>
  <si>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</si>
  <si>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</si>
  <si>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</si>
  <si>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</si>
  <si>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</si>
  <si>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</si>
  <si>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</si>
  <si>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</si>
  <si>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</si>
  <si>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</si>
  <si>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</si>
  <si>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</si>
  <si>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</si>
  <si>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</si>
  <si>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</si>
  <si>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</si>
  <si>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</si>
  <si>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</si>
  <si>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</si>
  <si>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</si>
  <si>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</si>
  <si>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</si>
  <si>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</si>
  <si>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</si>
  <si>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</si>
  <si>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</si>
  <si>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</si>
  <si>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</si>
  <si>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</si>
  <si>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</si>
  <si>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</si>
  <si>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</si>
  <si>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</si>
  <si>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</si>
  <si>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</si>
  <si>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</si>
  <si>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</si>
  <si>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</si>
  <si>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</si>
  <si>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</si>
  <si>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</si>
  <si>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</si>
  <si>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</si>
  <si>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</si>
  <si>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</si>
  <si>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</si>
  <si>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</si>
  <si>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</si>
  <si>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</si>
  <si>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</si>
  <si>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</si>
  <si>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</si>
  <si>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</si>
  <si>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</si>
  <si>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</si>
  <si>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</si>
  <si>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</si>
  <si>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</si>
  <si>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</si>
  <si>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</si>
  <si>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</si>
  <si>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</si>
  <si>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</si>
  <si>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</si>
  <si>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</si>
  <si>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</si>
  <si>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</si>
  <si>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</si>
  <si>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</si>
  <si>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</si>
  <si>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</si>
  <si>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</si>
  <si>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</si>
  <si>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</si>
  <si>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活動区分</t>
    <rPh sb="0" eb="2">
      <t>カツドウ</t>
    </rPh>
    <rPh sb="2" eb="4">
      <t>クブン</t>
    </rPh>
    <phoneticPr fontId="4"/>
  </si>
  <si>
    <t>２）今後、地域で取り組んでいくべき保全管理の内容を①～⑤から1項目以上選んでください。</t>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</si>
  <si>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</si>
  <si>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</si>
  <si>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</si>
  <si>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</si>
  <si>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</si>
  <si>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</si>
  <si>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</si>
  <si>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</si>
  <si>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</si>
  <si>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</si>
  <si>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</si>
  <si>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</si>
  <si>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</si>
  <si>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</si>
  <si>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</si>
  <si>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</si>
  <si>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</si>
  <si>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</si>
  <si>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</si>
  <si>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</si>
  <si>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</si>
  <si>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</si>
  <si>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</si>
  <si>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</si>
  <si>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</si>
  <si>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</si>
  <si>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</si>
  <si>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</si>
  <si>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</si>
  <si>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</si>
  <si>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</si>
  <si>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</si>
  <si>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</si>
  <si>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</si>
  <si>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</si>
  <si>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</si>
  <si>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</si>
  <si>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</si>
  <si>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</si>
  <si>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</si>
  <si>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</si>
  <si>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</si>
  <si>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</si>
  <si>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</si>
  <si>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</si>
  <si>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</si>
  <si>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</si>
  <si>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</si>
  <si>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</si>
  <si>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</si>
  <si>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</si>
  <si>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</si>
  <si>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</si>
  <si>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</si>
  <si>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</si>
  <si>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</si>
  <si>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</si>
  <si>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</si>
  <si>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</si>
  <si>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</si>
  <si>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</si>
  <si>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</si>
  <si>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</si>
  <si>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</si>
  <si>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</si>
  <si>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</si>
  <si>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</si>
  <si>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</si>
  <si>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</si>
  <si>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</si>
  <si>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</si>
  <si>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</si>
  <si>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</si>
  <si>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</si>
  <si>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</si>
  <si>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</si>
  <si>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</si>
  <si>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</si>
  <si>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</si>
  <si>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</si>
  <si>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</si>
  <si>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</si>
  <si>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</si>
  <si>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</si>
  <si>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</si>
  <si>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</si>
  <si>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</si>
  <si>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組織名：</t>
    <rPh sb="0" eb="3">
      <t>ソシキメイ</t>
    </rPh>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</si>
  <si>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</si>
  <si>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</si>
  <si>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</si>
  <si>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</si>
  <si>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</si>
  <si>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</si>
  <si>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</si>
  <si>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</si>
  <si>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</si>
  <si>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</si>
  <si>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</si>
  <si>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</si>
  <si>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</si>
  <si>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</si>
  <si>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58"/>
  </si>
  <si>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</si>
  <si>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</si>
  <si>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</si>
  <si>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</si>
  <si>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</si>
  <si>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</si>
  <si>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</si>
  <si>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</si>
  <si>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</si>
  <si>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</si>
  <si>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</si>
  <si>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</si>
  <si>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</si>
  <si>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</si>
  <si>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</si>
  <si>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</si>
  <si>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</si>
  <si>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</si>
  <si>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</si>
  <si>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</si>
  <si>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</si>
  <si>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</si>
  <si>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</si>
  <si>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</si>
  <si>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</si>
  <si>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</si>
  <si>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</si>
  <si>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</si>
  <si>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</si>
  <si>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</si>
  <si>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</si>
  <si>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</si>
  <si>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【資源向上活動（施設の長寿命化のための活動）】</t>
    <rPh sb="8" eb="10">
      <t>シセツ</t>
    </rPh>
    <rPh sb="11" eb="15">
      <t>チョウジュミョウカ</t>
    </rPh>
    <phoneticPr fontId="4"/>
  </si>
  <si>
    <t>広報活動</t>
    <rPh sb="0" eb="2">
      <t>コウホウ</t>
    </rPh>
    <rPh sb="2" eb="4">
      <t>カツドウ</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</si>
  <si>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</si>
  <si>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</si>
  <si>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</si>
  <si>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</si>
  <si>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</si>
  <si>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</si>
  <si>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</si>
  <si>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</si>
  <si>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</si>
  <si>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</si>
  <si>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</si>
  <si>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</si>
  <si>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</si>
  <si>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</si>
  <si>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</si>
  <si>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</si>
  <si>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</si>
  <si>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</si>
  <si>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</si>
  <si>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</si>
  <si>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</si>
  <si>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</si>
  <si>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</si>
  <si>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</si>
  <si>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</si>
  <si>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</si>
  <si>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</si>
  <si>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</si>
  <si>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</si>
  <si>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</si>
  <si>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</si>
  <si>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</si>
  <si>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</si>
  <si>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</si>
  <si>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</si>
  <si>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</si>
  <si>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</si>
  <si>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</si>
  <si>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</si>
  <si>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</si>
  <si>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</si>
  <si>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</si>
  <si>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</si>
  <si>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</si>
  <si>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</si>
  <si>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</si>
  <si>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</si>
  <si>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</si>
  <si>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</si>
  <si>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</si>
  <si>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</si>
  <si>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</si>
  <si>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</si>
  <si>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</si>
  <si>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</si>
  <si>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</si>
  <si>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</si>
  <si>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</si>
  <si>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</si>
  <si>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</si>
  <si>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</si>
  <si>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</si>
  <si>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</si>
  <si>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</si>
  <si>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</si>
  <si>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</si>
  <si>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</si>
  <si>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</si>
  <si>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</si>
  <si>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</si>
  <si>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</si>
  <si>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</si>
  <si>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</si>
  <si>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</si>
  <si>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</si>
  <si>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</si>
  <si>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</si>
  <si>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</si>
  <si>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</si>
  <si>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</si>
  <si>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</si>
  <si>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</si>
  <si>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</si>
  <si>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</si>
  <si>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</si>
  <si>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</si>
  <si>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</si>
  <si>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</si>
  <si>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</si>
  <si>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</si>
  <si>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</si>
  <si>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</si>
  <si>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</si>
  <si>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</si>
  <si>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</si>
  <si>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</si>
  <si>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</si>
  <si>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</si>
  <si>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</si>
  <si>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</si>
  <si>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</si>
  <si>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</si>
  <si>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</si>
  <si>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</si>
  <si>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</si>
  <si>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</si>
  <si>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</si>
  <si>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</si>
  <si>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</si>
  <si>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</si>
  <si>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</si>
  <si>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</si>
  <si>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</si>
  <si>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</si>
  <si>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</si>
  <si>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</si>
  <si>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</si>
  <si>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</si>
  <si>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</si>
  <si>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</si>
  <si>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</si>
  <si>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</si>
  <si>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</si>
  <si>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</si>
  <si>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</si>
  <si>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</si>
  <si>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</si>
  <si>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</si>
  <si>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</si>
  <si>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</si>
  <si>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</si>
  <si>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</si>
  <si>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</si>
  <si>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</si>
  <si>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</si>
  <si>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</si>
  <si>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</si>
  <si>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</si>
  <si>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</si>
  <si>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</si>
  <si>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</si>
  <si>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</si>
  <si>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</si>
  <si>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</si>
  <si>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</si>
  <si>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</si>
  <si>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</si>
  <si>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</si>
  <si>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</si>
  <si>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</si>
  <si>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</si>
  <si>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</si>
  <si>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</si>
  <si>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</si>
  <si>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</si>
  <si>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</si>
  <si>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</si>
  <si>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</si>
  <si>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</si>
  <si>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</si>
  <si>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</si>
  <si>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</si>
  <si>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</si>
  <si>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</si>
  <si>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</si>
  <si>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</si>
  <si>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</si>
  <si>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</si>
  <si>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</si>
  <si>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</si>
  <si>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</si>
  <si>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</si>
  <si>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</si>
  <si>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</si>
  <si>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</si>
  <si>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</si>
  <si>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</si>
  <si>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</si>
  <si>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</si>
  <si>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</si>
  <si>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</si>
  <si>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</si>
  <si>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</si>
  <si>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</si>
  <si>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</si>
  <si>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</si>
  <si>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</si>
  <si>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</si>
  <si>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</si>
  <si>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</si>
  <si>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</si>
  <si>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</si>
  <si>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</si>
  <si>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</si>
  <si>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</si>
  <si>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</si>
  <si>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</si>
  <si>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</si>
  <si>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</si>
  <si>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</si>
  <si>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</si>
  <si>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</si>
  <si>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返還金、他の活動組織への融通額・返還額</t>
    <rPh sb="0" eb="2">
      <t>ヘンカン</t>
    </rPh>
    <rPh sb="2" eb="3">
      <t>キン</t>
    </rPh>
    <phoneticPr fontId="68"/>
  </si>
  <si>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</si>
  <si>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68"/>
  </si>
  <si>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</si>
  <si>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8"/>
  </si>
  <si>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</si>
  <si>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68"/>
  </si>
  <si>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</si>
  <si>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68"/>
  </si>
  <si>
    <t>日当</t>
    <rPh sb="0" eb="2">
      <t>ニットウ</t>
    </rPh>
    <phoneticPr fontId="68"/>
  </si>
  <si>
    <t>利子等、構成員による活動資金の立替金</t>
    <rPh sb="0" eb="2">
      <t>リシ</t>
    </rPh>
    <rPh sb="2" eb="3">
      <t>トウ</t>
    </rPh>
    <rPh sb="4" eb="7">
      <t>コウセイイン</t>
    </rPh>
    <rPh sb="10" eb="12">
      <t>カツドウ</t>
    </rPh>
    <rPh sb="12" eb="14">
      <t>シキン</t>
    </rPh>
    <rPh sb="15" eb="18">
      <t>タテカエキン</t>
    </rPh>
    <phoneticPr fontId="68"/>
  </si>
  <si>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</si>
  <si>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8"/>
  </si>
  <si>
    <t>交付金</t>
    <rPh sb="0" eb="3">
      <t>コウフキン</t>
    </rPh>
    <phoneticPr fontId="4"/>
  </si>
  <si>
    <t>前年度からの持越金</t>
    <rPh sb="0" eb="3">
      <t>ゼンネンド</t>
    </rPh>
    <rPh sb="6" eb="8">
      <t>モチコシ</t>
    </rPh>
    <rPh sb="8" eb="9">
      <t>キン</t>
    </rPh>
    <phoneticPr fontId="68"/>
  </si>
  <si>
    <t>前年度持越</t>
    <rPh sb="0" eb="3">
      <t>ゼンネンド</t>
    </rPh>
    <rPh sb="3" eb="5">
      <t>モチコシ</t>
    </rPh>
    <phoneticPr fontId="4"/>
  </si>
  <si>
    <t>内　　　容　       （例）</t>
    <rPh sb="0" eb="1">
      <t>ウチ</t>
    </rPh>
    <rPh sb="4" eb="5">
      <t>カタチ</t>
    </rPh>
    <rPh sb="14" eb="15">
      <t>レイ</t>
    </rPh>
    <phoneticPr fontId="68"/>
  </si>
  <si>
    <t>費目</t>
    <rPh sb="0" eb="2">
      <t>ヒモク</t>
    </rPh>
    <phoneticPr fontId="68"/>
  </si>
  <si>
    <t>番号</t>
    <rPh sb="0" eb="2">
      <t>バンゴウ</t>
    </rPh>
    <phoneticPr fontId="68"/>
  </si>
  <si>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8"/>
  </si>
  <si>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</si>
  <si>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</si>
  <si>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</si>
  <si>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</si>
  <si>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</si>
  <si>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</si>
  <si>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</si>
  <si>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68"/>
  </si>
  <si>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</si>
  <si>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</si>
  <si>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</si>
  <si>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68"/>
  </si>
  <si>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</si>
  <si>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</si>
  <si>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</si>
  <si>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</si>
  <si>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</si>
  <si>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</si>
  <si>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</si>
  <si>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</si>
  <si>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</si>
  <si>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8"/>
  </si>
  <si>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8"/>
  </si>
  <si>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8"/>
  </si>
  <si>
    <t>★「分類」欄は、分類番号（１～８）から選択してください。</t>
    <rPh sb="2" eb="4">
      <t>ブンルイ</t>
    </rPh>
    <rPh sb="5" eb="6">
      <t>ラン</t>
    </rPh>
    <rPh sb="8" eb="10">
      <t>ブンルイ</t>
    </rPh>
    <rPh sb="10" eb="12">
      <t>バンゴウ</t>
    </rPh>
    <rPh sb="19" eb="21">
      <t>センタク</t>
    </rPh>
    <phoneticPr fontId="68"/>
  </si>
  <si>
    <t>組織名：</t>
    <rPh sb="0" eb="3">
      <t>ソシキメイ</t>
    </rPh>
    <phoneticPr fontId="68"/>
  </si>
  <si>
    <t>多面的機能支払交付金 金銭出納簿</t>
    <phoneticPr fontId="4"/>
  </si>
  <si>
    <t>○○年度　</t>
    <rPh sb="2" eb="4">
      <t>ネンド</t>
    </rPh>
    <phoneticPr fontId="68"/>
  </si>
  <si>
    <t>（様式第１－7号）</t>
    <phoneticPr fontId="58"/>
  </si>
  <si>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</si>
  <si>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</si>
  <si>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</si>
  <si>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</si>
  <si>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</si>
  <si>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</si>
  <si>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</si>
  <si>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</si>
  <si>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</si>
  <si>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</si>
  <si>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</si>
  <si>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</si>
  <si>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</si>
  <si>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</si>
  <si>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</si>
  <si>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</si>
  <si>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</si>
  <si>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</si>
  <si>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</si>
  <si>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</si>
  <si>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</si>
  <si>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</si>
  <si>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</si>
  <si>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</si>
  <si>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</si>
  <si>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</si>
  <si>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</si>
  <si>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</si>
  <si>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</si>
  <si>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</si>
  <si>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</si>
  <si>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</si>
  <si>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</si>
  <si>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</si>
  <si>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</si>
  <si>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</si>
  <si>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</si>
  <si>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</si>
  <si>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</si>
  <si>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</si>
  <si>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</si>
  <si>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</si>
  <si>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</si>
  <si>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</si>
  <si>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</si>
  <si>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</si>
  <si>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</si>
  <si>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</si>
  <si>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</si>
  <si>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</si>
  <si>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</si>
  <si>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</si>
  <si>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</si>
  <si>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</si>
  <si>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</si>
  <si>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</si>
  <si>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</si>
  <si>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</si>
  <si>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</si>
  <si>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</si>
  <si>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</si>
  <si>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</si>
  <si>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</si>
  <si>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</si>
  <si>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</si>
  <si>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</si>
  <si>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</si>
  <si>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</si>
  <si>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</si>
  <si>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</si>
  <si>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</si>
  <si>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</si>
  <si>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</si>
  <si>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</si>
  <si>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</si>
  <si>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</si>
  <si>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</si>
  <si>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</si>
  <si>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</si>
  <si>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</si>
  <si>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</si>
  <si>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</si>
  <si>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</si>
  <si>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</si>
  <si>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</si>
  <si>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</si>
  <si>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</si>
  <si>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</si>
  <si>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</si>
  <si>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</si>
  <si>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</si>
  <si>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</si>
  <si>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</si>
  <si>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</si>
  <si>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</si>
  <si>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</si>
  <si>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</si>
  <si>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</si>
  <si>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</si>
  <si>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</si>
  <si>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</si>
  <si>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</si>
  <si>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</si>
  <si>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</si>
  <si>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</si>
  <si>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</si>
  <si>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</si>
  <si>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76"/>
  </si>
  <si>
    <t>担当者記名</t>
    <rPh sb="0" eb="3">
      <t>タントウシャ</t>
    </rPh>
    <rPh sb="3" eb="5">
      <t>キメイ</t>
    </rPh>
    <phoneticPr fontId="76"/>
  </si>
  <si>
    <t>確認結果</t>
    <rPh sb="0" eb="2">
      <t>カクニン</t>
    </rPh>
    <rPh sb="2" eb="4">
      <t>ケッカ</t>
    </rPh>
    <phoneticPr fontId="76"/>
  </si>
  <si>
    <t>市町村担当者における妥当性の確認欄</t>
    <rPh sb="0" eb="3">
      <t>シチョウソン</t>
    </rPh>
    <rPh sb="3" eb="6">
      <t>タントウシャ</t>
    </rPh>
    <rPh sb="10" eb="13">
      <t>ダトウセイ</t>
    </rPh>
    <rPh sb="14" eb="16">
      <t>カクニン</t>
    </rPh>
    <rPh sb="16" eb="17">
      <t>ラン</t>
    </rPh>
    <phoneticPr fontId="76"/>
  </si>
  <si>
    <t>円</t>
    <rPh sb="0" eb="1">
      <t>エン</t>
    </rPh>
    <phoneticPr fontId="76"/>
  </si>
  <si>
    <t>計</t>
    <rPh sb="0" eb="1">
      <t>ケイ</t>
    </rPh>
    <phoneticPr fontId="76"/>
  </si>
  <si>
    <t>算定根拠</t>
    <rPh sb="0" eb="2">
      <t>サンテイ</t>
    </rPh>
    <rPh sb="2" eb="4">
      <t>コンキョ</t>
    </rPh>
    <phoneticPr fontId="76"/>
  </si>
  <si>
    <t>使用予定金額</t>
    <rPh sb="0" eb="2">
      <t>シヨウ</t>
    </rPh>
    <rPh sb="2" eb="4">
      <t>ヨテイ</t>
    </rPh>
    <rPh sb="4" eb="6">
      <t>キンガク</t>
    </rPh>
    <phoneticPr fontId="76"/>
  </si>
  <si>
    <t>使用内容</t>
    <rPh sb="0" eb="2">
      <t>シヨウ</t>
    </rPh>
    <rPh sb="2" eb="4">
      <t>ナイヨウ</t>
    </rPh>
    <phoneticPr fontId="76"/>
  </si>
  <si>
    <t>使用時期</t>
    <rPh sb="0" eb="2">
      <t>シヨウ</t>
    </rPh>
    <rPh sb="2" eb="4">
      <t>ジキ</t>
    </rPh>
    <phoneticPr fontId="76"/>
  </si>
  <si>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76"/>
  </si>
  <si>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76"/>
  </si>
  <si>
    <t>資源向上（長寿命化）</t>
    <rPh sb="5" eb="9">
      <t>チョウジュミョウカ</t>
    </rPh>
    <phoneticPr fontId="76"/>
  </si>
  <si>
    <t>持越金の使用予定表</t>
    <rPh sb="0" eb="2">
      <t>モチコシ</t>
    </rPh>
    <rPh sb="2" eb="3">
      <t>キン</t>
    </rPh>
    <rPh sb="4" eb="6">
      <t>シヨウ</t>
    </rPh>
    <rPh sb="6" eb="8">
      <t>ヨテイ</t>
    </rPh>
    <rPh sb="8" eb="9">
      <t>ヒョウ</t>
    </rPh>
    <phoneticPr fontId="76"/>
  </si>
  <si>
    <t>別紙</t>
    <rPh sb="0" eb="2">
      <t>ベッシ</t>
    </rPh>
    <phoneticPr fontId="76"/>
  </si>
  <si>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</si>
  <si>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</si>
  <si>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</si>
  <si>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</si>
  <si>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</si>
  <si>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</si>
  <si>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</si>
  <si>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</si>
  <si>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</si>
  <si>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</si>
  <si>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</si>
  <si>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</si>
  <si>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</si>
  <si>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</si>
  <si>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</si>
  <si>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</si>
  <si>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</si>
  <si>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</si>
  <si>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</si>
  <si>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</si>
  <si>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</si>
  <si>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</si>
  <si>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</si>
  <si>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</si>
  <si>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</si>
  <si>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</si>
  <si>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</si>
  <si>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t>
  </si>
  <si>
    <t>安全施設の適正管理</t>
    <rPh sb="0" eb="2">
      <t>アンゼン</t>
    </rPh>
    <rPh sb="2" eb="4">
      <t>シセツ</t>
    </rPh>
    <rPh sb="5" eb="7">
      <t>テキセイ</t>
    </rPh>
    <rPh sb="7" eb="9">
      <t>カンリ</t>
    </rPh>
    <phoneticPr fontId="4"/>
  </si>
  <si>
    <t>県独自の取組</t>
    <rPh sb="0" eb="1">
      <t>ケン</t>
    </rPh>
    <rPh sb="1" eb="3">
      <t>ドクジ</t>
    </rPh>
    <rPh sb="4" eb="6">
      <t>トリクミ</t>
    </rPh>
    <phoneticPr fontId="4"/>
  </si>
  <si>
    <t>配水操作</t>
    <rPh sb="0" eb="2">
      <t>ハイスイ</t>
    </rPh>
    <rPh sb="2" eb="4">
      <t>ソウサ</t>
    </rPh>
    <phoneticPr fontId="4"/>
  </si>
  <si>
    <t>定期的な見回り</t>
    <rPh sb="0" eb="3">
      <t>テイキテキ</t>
    </rPh>
    <rPh sb="4" eb="6">
      <t>ミマワ</t>
    </rPh>
    <phoneticPr fontId="4"/>
  </si>
  <si>
    <t>異常気象時の施設操作</t>
    <rPh sb="0" eb="5">
      <t>イジョウキショウジ</t>
    </rPh>
    <rPh sb="6" eb="10">
      <t>シセツソウサ</t>
    </rPh>
    <phoneticPr fontId="4"/>
  </si>
  <si>
    <t>除排雪、融雪剤の散布</t>
    <rPh sb="0" eb="3">
      <t>ジョハイセツ</t>
    </rPh>
    <rPh sb="4" eb="7">
      <t>ユウセツザイ</t>
    </rPh>
    <rPh sb="8" eb="10">
      <t>サンプ</t>
    </rPh>
    <phoneticPr fontId="4"/>
  </si>
  <si>
    <t>安全施設の補修等</t>
    <rPh sb="0" eb="2">
      <t>アンゼン</t>
    </rPh>
    <rPh sb="2" eb="4">
      <t>シセツ</t>
    </rPh>
    <rPh sb="5" eb="7">
      <t>ホシュウ</t>
    </rPh>
    <rPh sb="7" eb="8">
      <t>トウ</t>
    </rPh>
    <phoneticPr fontId="4"/>
  </si>
  <si>
    <t>取水施設の補修</t>
    <rPh sb="0" eb="2">
      <t>シュスイ</t>
    </rPh>
    <rPh sb="2" eb="4">
      <t>シセツ</t>
    </rPh>
    <rPh sb="5" eb="7">
      <t>ホシュウ</t>
    </rPh>
    <phoneticPr fontId="2"/>
  </si>
  <si>
    <t>除塵施設（スクリーン等）の補修</t>
    <rPh sb="0" eb="2">
      <t>ジョジン</t>
    </rPh>
    <rPh sb="2" eb="4">
      <t>シセツ</t>
    </rPh>
    <rPh sb="10" eb="11">
      <t>トウ</t>
    </rPh>
    <rPh sb="13" eb="15">
      <t>ホシュウ</t>
    </rPh>
    <phoneticPr fontId="2"/>
  </si>
  <si>
    <t>水路法面の補修</t>
    <rPh sb="0" eb="2">
      <t>スイロ</t>
    </rPh>
    <rPh sb="2" eb="4">
      <t>ノリメン</t>
    </rPh>
    <rPh sb="5" eb="7">
      <t>ホシュウ</t>
    </rPh>
    <phoneticPr fontId="2"/>
  </si>
  <si>
    <t>空気弁、バルブ制御施設等の補修</t>
    <rPh sb="0" eb="3">
      <t>クウキベン</t>
    </rPh>
    <rPh sb="7" eb="9">
      <t>セイギョ</t>
    </rPh>
    <rPh sb="9" eb="11">
      <t>シセツ</t>
    </rPh>
    <rPh sb="11" eb="12">
      <t>トウ</t>
    </rPh>
    <rPh sb="13" eb="15">
      <t>ホシュウ</t>
    </rPh>
    <phoneticPr fontId="2"/>
  </si>
  <si>
    <t>取水施設の更新</t>
    <rPh sb="0" eb="2">
      <t>シュスイ</t>
    </rPh>
    <rPh sb="2" eb="4">
      <t>シセツ</t>
    </rPh>
    <rPh sb="5" eb="7">
      <t>コウシン</t>
    </rPh>
    <phoneticPr fontId="2"/>
  </si>
  <si>
    <t>除塵施設（スクリーン等）の更新</t>
    <rPh sb="13" eb="15">
      <t>コウシン</t>
    </rPh>
    <phoneticPr fontId="2"/>
  </si>
  <si>
    <t>集水桝、分水桝の更新</t>
    <rPh sb="0" eb="2">
      <t>シュウスイ</t>
    </rPh>
    <rPh sb="2" eb="3">
      <t>マス</t>
    </rPh>
    <rPh sb="4" eb="6">
      <t>ブンスイ</t>
    </rPh>
    <rPh sb="6" eb="7">
      <t>マス</t>
    </rPh>
    <rPh sb="8" eb="10">
      <t>コウシン</t>
    </rPh>
    <phoneticPr fontId="2"/>
  </si>
  <si>
    <t>甲蓋の設置</t>
    <rPh sb="0" eb="1">
      <t>コウ</t>
    </rPh>
    <rPh sb="1" eb="2">
      <t>ブタ</t>
    </rPh>
    <rPh sb="3" eb="5">
      <t>セッチ</t>
    </rPh>
    <phoneticPr fontId="2"/>
  </si>
  <si>
    <t>空気弁、バルブ制御施設等の更新</t>
    <rPh sb="13" eb="15">
      <t>コウシン</t>
    </rPh>
    <phoneticPr fontId="2"/>
  </si>
  <si>
    <t>ため池の浚渫</t>
    <rPh sb="2" eb="3">
      <t>イケ</t>
    </rPh>
    <rPh sb="4" eb="6">
      <t>シュンセツ</t>
    </rPh>
    <phoneticPr fontId="4"/>
  </si>
  <si>
    <t>波除護岸の更新</t>
    <rPh sb="0" eb="2">
      <t>ナミヨケ</t>
    </rPh>
    <rPh sb="2" eb="4">
      <t>ゴガン</t>
    </rPh>
    <rPh sb="5" eb="7">
      <t>コウシン</t>
    </rPh>
    <phoneticPr fontId="4"/>
  </si>
  <si>
    <t>洪水吐の更新</t>
    <rPh sb="0" eb="2">
      <t>コウズイ</t>
    </rPh>
    <rPh sb="2" eb="3">
      <t>バ</t>
    </rPh>
    <rPh sb="4" eb="6">
      <t>コウシン</t>
    </rPh>
    <phoneticPr fontId="4"/>
  </si>
  <si>
    <t>農地に係る施設</t>
    <rPh sb="0" eb="2">
      <t>ノウチ</t>
    </rPh>
    <rPh sb="3" eb="4">
      <t>カカワ</t>
    </rPh>
    <rPh sb="5" eb="7">
      <t>シセツ</t>
    </rPh>
    <phoneticPr fontId="4"/>
  </si>
  <si>
    <t>暗渠排水・排水口の補修</t>
    <rPh sb="0" eb="2">
      <t>アンキョ</t>
    </rPh>
    <rPh sb="2" eb="4">
      <t>ハイスイ</t>
    </rPh>
    <rPh sb="5" eb="7">
      <t>ハイスイ</t>
    </rPh>
    <rPh sb="7" eb="8">
      <t>クチ</t>
    </rPh>
    <rPh sb="9" eb="11">
      <t>ホシュウ</t>
    </rPh>
    <phoneticPr fontId="2"/>
  </si>
  <si>
    <t>給排水施設の補修</t>
    <rPh sb="0" eb="3">
      <t>キュウハイスイ</t>
    </rPh>
    <rPh sb="3" eb="5">
      <t>シセツ</t>
    </rPh>
    <rPh sb="6" eb="8">
      <t>ホシュウ</t>
    </rPh>
    <phoneticPr fontId="2"/>
  </si>
  <si>
    <t>固定式散水施設（ヘッドまで）の補修</t>
    <rPh sb="0" eb="3">
      <t>コテイシキ</t>
    </rPh>
    <rPh sb="3" eb="5">
      <t>サンスイ</t>
    </rPh>
    <rPh sb="5" eb="7">
      <t>シセツ</t>
    </rPh>
    <rPh sb="15" eb="17">
      <t>ホシュウ</t>
    </rPh>
    <phoneticPr fontId="2"/>
  </si>
  <si>
    <t>鳥獣害防護柵の補修</t>
    <rPh sb="0" eb="2">
      <t>チョウジュウ</t>
    </rPh>
    <rPh sb="2" eb="3">
      <t>ガイ</t>
    </rPh>
    <rPh sb="3" eb="6">
      <t>ボウゴサク</t>
    </rPh>
    <rPh sb="7" eb="9">
      <t>ホシュウ</t>
    </rPh>
    <phoneticPr fontId="2"/>
  </si>
  <si>
    <t>暗渠排水・排水口の更新</t>
    <rPh sb="0" eb="2">
      <t>アンキョ</t>
    </rPh>
    <rPh sb="2" eb="4">
      <t>ハイスイ</t>
    </rPh>
    <rPh sb="5" eb="7">
      <t>ハイスイ</t>
    </rPh>
    <rPh sb="7" eb="8">
      <t>クチ</t>
    </rPh>
    <rPh sb="9" eb="11">
      <t>コウシン</t>
    </rPh>
    <phoneticPr fontId="2"/>
  </si>
  <si>
    <t>給排水施設の更新</t>
    <rPh sb="0" eb="3">
      <t>キュウハイスイ</t>
    </rPh>
    <rPh sb="3" eb="5">
      <t>シセツ</t>
    </rPh>
    <rPh sb="6" eb="8">
      <t>コウシン</t>
    </rPh>
    <phoneticPr fontId="2"/>
  </si>
  <si>
    <t>固定式散水施設（ヘッドまで）の更新</t>
    <rPh sb="15" eb="17">
      <t>コウシン</t>
    </rPh>
    <phoneticPr fontId="2"/>
  </si>
  <si>
    <t>鳥獣害防護柵の更新</t>
    <rPh sb="0" eb="2">
      <t>チョウジュウ</t>
    </rPh>
    <rPh sb="2" eb="3">
      <t>ガイ</t>
    </rPh>
    <rPh sb="3" eb="6">
      <t>ボウゴサク</t>
    </rPh>
    <rPh sb="7" eb="9">
      <t>コウシン</t>
    </rPh>
    <phoneticPr fontId="2"/>
  </si>
  <si>
    <t>農地維持</t>
    <rPh sb="0" eb="2">
      <t>ノウチ</t>
    </rPh>
    <rPh sb="2" eb="4">
      <t>イジ</t>
    </rPh>
    <phoneticPr fontId="2"/>
  </si>
  <si>
    <t>実践活動</t>
    <rPh sb="0" eb="2">
      <t>ジッセン</t>
    </rPh>
    <rPh sb="2" eb="4">
      <t>カツドウ</t>
    </rPh>
    <phoneticPr fontId="2"/>
  </si>
  <si>
    <t>100 安全施設の適正管理</t>
    <rPh sb="4" eb="6">
      <t>アンゼン</t>
    </rPh>
    <rPh sb="6" eb="8">
      <t>シセツ</t>
    </rPh>
    <rPh sb="9" eb="11">
      <t>テキセイ</t>
    </rPh>
    <rPh sb="11" eb="13">
      <t>カンリ</t>
    </rPh>
    <phoneticPr fontId="2"/>
  </si>
  <si>
    <t>101 配水操作</t>
    <rPh sb="4" eb="6">
      <t>ハイスイ</t>
    </rPh>
    <rPh sb="6" eb="8">
      <t>ソウサ</t>
    </rPh>
    <phoneticPr fontId="2"/>
  </si>
  <si>
    <t>102 安全施設の適正管理</t>
    <rPh sb="4" eb="6">
      <t>アンゼン</t>
    </rPh>
    <rPh sb="6" eb="8">
      <t>シセツ</t>
    </rPh>
    <rPh sb="9" eb="11">
      <t>テキセイ</t>
    </rPh>
    <rPh sb="11" eb="13">
      <t>カンリ</t>
    </rPh>
    <phoneticPr fontId="2"/>
  </si>
  <si>
    <t>103 配水操作</t>
    <rPh sb="4" eb="6">
      <t>ハイスイ</t>
    </rPh>
    <rPh sb="6" eb="8">
      <t>ソウサ</t>
    </rPh>
    <phoneticPr fontId="2"/>
  </si>
  <si>
    <t>104 定期的な見回り</t>
    <rPh sb="4" eb="7">
      <t>テイキテキ</t>
    </rPh>
    <rPh sb="8" eb="10">
      <t>ミマワ</t>
    </rPh>
    <phoneticPr fontId="2"/>
  </si>
  <si>
    <t>105 異常気象時の施設操作</t>
    <rPh sb="4" eb="6">
      <t>イジョウ</t>
    </rPh>
    <rPh sb="6" eb="9">
      <t>キショウジ</t>
    </rPh>
    <rPh sb="10" eb="12">
      <t>シセツ</t>
    </rPh>
    <rPh sb="12" eb="14">
      <t>ソウサ</t>
    </rPh>
    <phoneticPr fontId="2"/>
  </si>
  <si>
    <t>106 除排雪、融雪剤の散布</t>
    <rPh sb="4" eb="7">
      <t>ジョハイセツ</t>
    </rPh>
    <rPh sb="8" eb="10">
      <t>ユウセツ</t>
    </rPh>
    <rPh sb="10" eb="11">
      <t>ザイ</t>
    </rPh>
    <rPh sb="12" eb="14">
      <t>サンプ</t>
    </rPh>
    <phoneticPr fontId="2"/>
  </si>
  <si>
    <t>共同</t>
    <rPh sb="0" eb="2">
      <t>キョウドウ</t>
    </rPh>
    <phoneticPr fontId="2"/>
  </si>
  <si>
    <t>107 安全施設の補修等</t>
    <rPh sb="4" eb="6">
      <t>アンゼン</t>
    </rPh>
    <rPh sb="6" eb="8">
      <t>シセツ</t>
    </rPh>
    <rPh sb="9" eb="11">
      <t>ホシュウ</t>
    </rPh>
    <rPh sb="11" eb="12">
      <t>トウ</t>
    </rPh>
    <phoneticPr fontId="2"/>
  </si>
  <si>
    <t>108 安全施設の補修等</t>
    <rPh sb="4" eb="6">
      <t>アンゼン</t>
    </rPh>
    <rPh sb="6" eb="8">
      <t>シセツ</t>
    </rPh>
    <rPh sb="9" eb="11">
      <t>ホシュウ</t>
    </rPh>
    <rPh sb="11" eb="12">
      <t>トウ</t>
    </rPh>
    <phoneticPr fontId="2"/>
  </si>
  <si>
    <t>長寿命化</t>
    <rPh sb="0" eb="4">
      <t>チョウジュミョウカ</t>
    </rPh>
    <phoneticPr fontId="2"/>
  </si>
  <si>
    <t>109 取水施設の補修</t>
    <rPh sb="4" eb="6">
      <t>シュスイ</t>
    </rPh>
    <rPh sb="6" eb="8">
      <t>シセツ</t>
    </rPh>
    <rPh sb="9" eb="11">
      <t>ホシュウ</t>
    </rPh>
    <phoneticPr fontId="2"/>
  </si>
  <si>
    <t>110 除塵施設（スクリーン等）の補修</t>
    <rPh sb="4" eb="6">
      <t>ジョジン</t>
    </rPh>
    <rPh sb="6" eb="8">
      <t>シセツ</t>
    </rPh>
    <rPh sb="14" eb="15">
      <t>トウ</t>
    </rPh>
    <rPh sb="17" eb="19">
      <t>ホシュウ</t>
    </rPh>
    <phoneticPr fontId="2"/>
  </si>
  <si>
    <t>111 水路法面の補修</t>
    <rPh sb="4" eb="6">
      <t>スイロ</t>
    </rPh>
    <rPh sb="6" eb="8">
      <t>ノリメン</t>
    </rPh>
    <rPh sb="9" eb="11">
      <t>ホシュウ</t>
    </rPh>
    <phoneticPr fontId="2"/>
  </si>
  <si>
    <t>112 空気弁、バルブ制御施設等の補修</t>
    <rPh sb="4" eb="7">
      <t>クウキベン</t>
    </rPh>
    <rPh sb="11" eb="13">
      <t>セイギョ</t>
    </rPh>
    <rPh sb="13" eb="15">
      <t>シセツ</t>
    </rPh>
    <rPh sb="15" eb="16">
      <t>トウ</t>
    </rPh>
    <rPh sb="17" eb="19">
      <t>ホシュウ</t>
    </rPh>
    <phoneticPr fontId="2"/>
  </si>
  <si>
    <t>113 取水施設の更新</t>
    <rPh sb="4" eb="6">
      <t>シュスイ</t>
    </rPh>
    <rPh sb="6" eb="8">
      <t>シセツ</t>
    </rPh>
    <rPh sb="9" eb="11">
      <t>コウシン</t>
    </rPh>
    <phoneticPr fontId="2"/>
  </si>
  <si>
    <t>114 除塵施設（スクリーン等）の更新</t>
    <rPh sb="17" eb="19">
      <t>コウシン</t>
    </rPh>
    <phoneticPr fontId="2"/>
  </si>
  <si>
    <t>115 集水桝、分水桝の更新</t>
    <rPh sb="4" eb="6">
      <t>シュウスイ</t>
    </rPh>
    <rPh sb="6" eb="7">
      <t>マス</t>
    </rPh>
    <rPh sb="8" eb="10">
      <t>ブンスイ</t>
    </rPh>
    <rPh sb="10" eb="11">
      <t>マス</t>
    </rPh>
    <rPh sb="12" eb="14">
      <t>コウシン</t>
    </rPh>
    <phoneticPr fontId="2"/>
  </si>
  <si>
    <t>116 甲蓋の設置</t>
    <rPh sb="4" eb="5">
      <t>コウ</t>
    </rPh>
    <rPh sb="5" eb="6">
      <t>ブタ</t>
    </rPh>
    <rPh sb="7" eb="9">
      <t>セッチ</t>
    </rPh>
    <phoneticPr fontId="2"/>
  </si>
  <si>
    <t>117 空気弁、バルブ制御施設等の更新</t>
    <rPh sb="17" eb="19">
      <t>コウシン</t>
    </rPh>
    <phoneticPr fontId="2"/>
  </si>
  <si>
    <t>118 ため池の浚渫</t>
    <rPh sb="6" eb="7">
      <t>イケ</t>
    </rPh>
    <rPh sb="8" eb="10">
      <t>シュンセツ</t>
    </rPh>
    <phoneticPr fontId="2"/>
  </si>
  <si>
    <t>119 波除護岸の更新</t>
    <rPh sb="4" eb="6">
      <t>ナミヨケ</t>
    </rPh>
    <rPh sb="6" eb="8">
      <t>ゴガン</t>
    </rPh>
    <rPh sb="9" eb="11">
      <t>コウシン</t>
    </rPh>
    <phoneticPr fontId="2"/>
  </si>
  <si>
    <t>120 洪水吐の更新</t>
    <rPh sb="4" eb="6">
      <t>コウズイ</t>
    </rPh>
    <rPh sb="6" eb="7">
      <t>バ</t>
    </rPh>
    <rPh sb="8" eb="10">
      <t>コウシン</t>
    </rPh>
    <phoneticPr fontId="2"/>
  </si>
  <si>
    <t>農地に係る施設</t>
    <rPh sb="0" eb="2">
      <t>ノウチ</t>
    </rPh>
    <rPh sb="3" eb="4">
      <t>カカ</t>
    </rPh>
    <rPh sb="5" eb="7">
      <t>シセツ</t>
    </rPh>
    <phoneticPr fontId="4"/>
  </si>
  <si>
    <t>121 暗渠排水・排水口の補修</t>
    <rPh sb="4" eb="6">
      <t>アンキョ</t>
    </rPh>
    <rPh sb="6" eb="8">
      <t>ハイスイ</t>
    </rPh>
    <rPh sb="9" eb="11">
      <t>ハイスイ</t>
    </rPh>
    <rPh sb="11" eb="12">
      <t>クチ</t>
    </rPh>
    <rPh sb="13" eb="15">
      <t>ホシュウ</t>
    </rPh>
    <phoneticPr fontId="2"/>
  </si>
  <si>
    <t>122 給排水施設の補修</t>
    <rPh sb="4" eb="7">
      <t>キュウハイスイ</t>
    </rPh>
    <rPh sb="7" eb="9">
      <t>シセツ</t>
    </rPh>
    <rPh sb="10" eb="12">
      <t>ホシュウ</t>
    </rPh>
    <phoneticPr fontId="2"/>
  </si>
  <si>
    <t>123 固定式散水施設（ヘッドまで）の補修</t>
    <rPh sb="4" eb="7">
      <t>コテイシキ</t>
    </rPh>
    <rPh sb="7" eb="9">
      <t>サンスイ</t>
    </rPh>
    <rPh sb="9" eb="11">
      <t>シセツ</t>
    </rPh>
    <rPh sb="19" eb="21">
      <t>ホシュウ</t>
    </rPh>
    <phoneticPr fontId="2"/>
  </si>
  <si>
    <t>124 鳥獣害防護柵の補修</t>
    <rPh sb="4" eb="6">
      <t>チョウジュウ</t>
    </rPh>
    <rPh sb="6" eb="7">
      <t>ガイ</t>
    </rPh>
    <rPh sb="7" eb="10">
      <t>ボウゴサク</t>
    </rPh>
    <rPh sb="11" eb="13">
      <t>ホシュウ</t>
    </rPh>
    <phoneticPr fontId="2"/>
  </si>
  <si>
    <t>125 暗渠排水・排水口の更新</t>
    <rPh sb="4" eb="6">
      <t>アンキョ</t>
    </rPh>
    <rPh sb="6" eb="8">
      <t>ハイスイ</t>
    </rPh>
    <rPh sb="9" eb="11">
      <t>ハイスイ</t>
    </rPh>
    <rPh sb="11" eb="12">
      <t>クチ</t>
    </rPh>
    <rPh sb="13" eb="15">
      <t>コウシン</t>
    </rPh>
    <phoneticPr fontId="2"/>
  </si>
  <si>
    <t>126 給排水施設の更新</t>
    <rPh sb="4" eb="7">
      <t>キュウハイスイ</t>
    </rPh>
    <rPh sb="7" eb="9">
      <t>シセツ</t>
    </rPh>
    <rPh sb="10" eb="12">
      <t>コウシン</t>
    </rPh>
    <phoneticPr fontId="2"/>
  </si>
  <si>
    <t>127 固定式散水施設（ヘッドまで）の更新</t>
    <rPh sb="19" eb="21">
      <t>コウシン</t>
    </rPh>
    <phoneticPr fontId="2"/>
  </si>
  <si>
    <t>128 鳥獣害防護柵の更新</t>
    <rPh sb="4" eb="6">
      <t>チョウジュウ</t>
    </rPh>
    <rPh sb="6" eb="7">
      <t>ガイ</t>
    </rPh>
    <rPh sb="7" eb="10">
      <t>ボウゴサク</t>
    </rPh>
    <rPh sb="11" eb="13">
      <t>コウシン</t>
    </rPh>
    <phoneticPr fontId="2"/>
  </si>
  <si>
    <t>安全施設の適正管理</t>
    <rPh sb="0" eb="2">
      <t>アンゼン</t>
    </rPh>
    <rPh sb="2" eb="4">
      <t>シセツ</t>
    </rPh>
    <rPh sb="5" eb="7">
      <t>テキセイ</t>
    </rPh>
    <rPh sb="7" eb="9">
      <t>カンリ</t>
    </rPh>
    <phoneticPr fontId="78"/>
  </si>
  <si>
    <t>配水操作</t>
    <rPh sb="0" eb="2">
      <t>ハイスイ</t>
    </rPh>
    <rPh sb="2" eb="4">
      <t>ソウサ</t>
    </rPh>
    <phoneticPr fontId="78"/>
  </si>
  <si>
    <t>定期的な見回り</t>
    <rPh sb="0" eb="3">
      <t>テイキテキ</t>
    </rPh>
    <rPh sb="4" eb="6">
      <t>ミマワ</t>
    </rPh>
    <phoneticPr fontId="78"/>
  </si>
  <si>
    <t>異常気象時の施設操作</t>
    <rPh sb="0" eb="2">
      <t>イジョウ</t>
    </rPh>
    <rPh sb="2" eb="5">
      <t>キショウジ</t>
    </rPh>
    <rPh sb="6" eb="8">
      <t>シセツ</t>
    </rPh>
    <rPh sb="8" eb="10">
      <t>ソウサ</t>
    </rPh>
    <phoneticPr fontId="78"/>
  </si>
  <si>
    <t>除排雪、融雪剤の散布</t>
    <rPh sb="0" eb="3">
      <t>ジョハイセツ</t>
    </rPh>
    <rPh sb="4" eb="7">
      <t>ユウセツザイ</t>
    </rPh>
    <rPh sb="8" eb="10">
      <t>サンプ</t>
    </rPh>
    <phoneticPr fontId="78"/>
  </si>
  <si>
    <t>安全施設の補修等</t>
    <phoneticPr fontId="4"/>
  </si>
  <si>
    <t>ため池の浚渫</t>
    <rPh sb="2" eb="3">
      <t>イケ</t>
    </rPh>
    <rPh sb="4" eb="6">
      <t>シュンセツ</t>
    </rPh>
    <phoneticPr fontId="2"/>
  </si>
  <si>
    <t>波除護岸の更新</t>
    <rPh sb="0" eb="2">
      <t>ナミヨケ</t>
    </rPh>
    <rPh sb="2" eb="4">
      <t>ゴガン</t>
    </rPh>
    <rPh sb="5" eb="7">
      <t>コウシン</t>
    </rPh>
    <phoneticPr fontId="2"/>
  </si>
  <si>
    <t>洪水吐の更新</t>
    <rPh sb="0" eb="2">
      <t>コウズイ</t>
    </rPh>
    <rPh sb="2" eb="3">
      <t>バ</t>
    </rPh>
    <rPh sb="4" eb="6">
      <t>コウシン</t>
    </rPh>
    <phoneticPr fontId="2"/>
  </si>
  <si>
    <t>　</t>
    <phoneticPr fontId="4"/>
  </si>
  <si>
    <t>　</t>
  </si>
  <si>
    <t>長野県</t>
    <rPh sb="0" eb="3">
      <t>ナガノケン</t>
    </rPh>
    <phoneticPr fontId="5"/>
  </si>
  <si>
    <t>殿</t>
    <rPh sb="0" eb="1">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</si>
</sst>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quot;平成&quot;0&quot;年度&quot;"/>
    <numFmt numFmtId="177" formatCode="&quot;(&quot;#,###&quot; a )&quot;;\-#,###;&quot;&quot;;@"/>
    <numFmt numFmtId="178" formatCode="#,###&quot; a&quot;"/>
    <numFmt numFmtId="179" formatCode="#,###,###&quot;a&quot;"/>
    <numFmt numFmtId="180" formatCode="#,###&quot;円&quot;"/>
    <numFmt numFmtId="181" formatCode="&quot;(&quot;#,###&quot; 円 )&quot;;\-#,###;&quot;&quot;;@"/>
    <numFmt numFmtId="182" formatCode="##,###,###&quot; a&quot;"/>
    <numFmt numFmtId="183" formatCode="#,##0_);[Red]\(#,##0\)"/>
    <numFmt numFmtId="184" formatCode="&quot;(&quot;#,###&quot;)&quot;;\-#,###;&quot;&quot;;@"/>
    <numFmt numFmtId="185" formatCode="#,###&quot; 円/10a&quot;"/>
    <numFmt numFmtId="186" formatCode="&quot;(&quot;#,##0.00&quot; a )&quot;;\-#,###;&quot;&quot;;@"/>
    <numFmt numFmtId="187" formatCode="#,###,##0&quot;a&quot;"/>
    <numFmt numFmtId="188" formatCode="#,###;\-#,###;&quot;&quot;;@"/>
    <numFmt numFmtId="189" formatCode="#,##0_ "/>
    <numFmt numFmtId="190" formatCode="#,###&quot; 円/a&quot;"/>
    <numFmt numFmtId="191" formatCode="#&quot;集落&quot;"/>
    <numFmt numFmtId="192" formatCode="0.00_);[Red]\(0.00\)"/>
    <numFmt numFmtId="193" formatCode="#"/>
    <numFmt numFmtId="194" formatCode="General;;"/>
    <numFmt numFmtId="195" formatCode="0_);[Red]\(0\)"/>
    <numFmt numFmtId="196" formatCode="h&quot;時&quot;mm&quot;分&quot;;@"/>
    <numFmt numFmtId="197" formatCode="m&quot;月&quot;d&quot;日&quot;;@"/>
    <numFmt numFmtId="198" formatCode="#&quot;人&quot;;;"/>
    <numFmt numFmtId="199" formatCode="@&quot;人&quot;"/>
    <numFmt numFmtId="200" formatCode="#0.0&quot;時間&quot;"/>
    <numFmt numFmtId="201" formatCode="h:mm;@"/>
    <numFmt numFmtId="202" formatCode="m/d;@"/>
    <numFmt numFmtId="203" formatCode="#,##0&quot;人&quot;"/>
    <numFmt numFmtId="204" formatCode="#,##0;&quot;▲ &quot;#,##0"/>
    <numFmt numFmtId="205" formatCode=";;;@"/>
    <numFmt numFmtId="206" formatCode="#,##0.00_ "/>
    <numFmt numFmtId="207" formatCode="0.00_ "/>
    <numFmt numFmtId="208" formatCode="###,###,###,###,##0&quot;円&quot;;;"/>
    <numFmt numFmtId="209" formatCode="###,###,###,###,##0&quot;円&quot;"/>
  </numFmts>
  <fonts count="8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12"/>
      <color indexed="8"/>
      <name val="ＭＳ 明朝"/>
      <family val="1"/>
      <charset val="128"/>
    </font>
    <font>
      <sz val="6"/>
      <name val="ＭＳ Ｐゴシック"/>
      <family val="2"/>
      <charset val="128"/>
      <scheme val="minor"/>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sz val="16"/>
      <color rgb="FFFF0000"/>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2"/>
      <color rgb="FFFF0000"/>
      <name val="Meiryo UI"/>
      <family val="3"/>
      <charset val="128"/>
    </font>
    <font>
      <sz val="12"/>
      <color rgb="FF0000FF"/>
      <name val="Meiryo UI"/>
      <family val="3"/>
      <charset val="128"/>
    </font>
    <font>
      <sz val="12"/>
      <color theme="9" tint="-0.499984740745262"/>
      <name val="Meiryo UI"/>
      <family val="3"/>
      <charset val="128"/>
    </font>
    <font>
      <sz val="12"/>
      <color rgb="FFFF0000"/>
      <name val="メイリオ"/>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7" tint="0.59996337778862885"/>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theme="1"/>
      </left>
      <right style="thin">
        <color theme="1"/>
      </right>
      <top style="hair">
        <color theme="1"/>
      </top>
      <bottom style="hair">
        <color indexed="64"/>
      </bottom>
      <diagonal/>
    </border>
    <border>
      <left style="thin">
        <color theme="1"/>
      </left>
      <right style="thin">
        <color theme="1"/>
      </right>
      <top/>
      <bottom style="hair">
        <color theme="1"/>
      </bottom>
      <diagonal/>
    </border>
    <border>
      <left style="thin">
        <color theme="1"/>
      </left>
      <right style="thin">
        <color theme="1"/>
      </right>
      <top style="hair">
        <color theme="1"/>
      </top>
      <bottom style="thin">
        <color theme="1"/>
      </bottom>
      <diagonal/>
    </border>
  </borders>
  <cellStyleXfs count="1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30" fillId="0" borderId="0">
      <alignment vertical="center"/>
    </xf>
    <xf numFmtId="0" fontId="1" fillId="0" borderId="0">
      <alignment vertical="center"/>
    </xf>
    <xf numFmtId="0" fontId="56" fillId="0" borderId="0">
      <alignment vertical="center"/>
    </xf>
    <xf numFmtId="0" fontId="30"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74" fillId="0" borderId="0"/>
    <xf numFmtId="38" fontId="74" fillId="0" borderId="0" applyFont="0" applyFill="0" applyBorder="0" applyAlignment="0" applyProtection="0">
      <alignment vertical="center"/>
    </xf>
    <xf numFmtId="0" fontId="30" fillId="0" borderId="0"/>
    <xf numFmtId="0" fontId="30" fillId="0" borderId="0">
      <alignment vertical="center"/>
    </xf>
  </cellStyleXfs>
  <cellXfs count="1432">
    <xf numFmtId="0" fontId="0" fillId="0" borderId="0" xfId="0">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9"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6" fillId="0" borderId="0" xfId="0" applyFont="1" applyFill="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6" fillId="0" borderId="0" xfId="0" applyFont="1" applyFill="1" applyBorder="1">
      <alignment vertical="center"/>
    </xf>
    <xf numFmtId="0" fontId="5" fillId="0" borderId="0" xfId="0" applyFont="1" applyFill="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lignment vertical="center"/>
    </xf>
    <xf numFmtId="0" fontId="3" fillId="0" borderId="0" xfId="0" applyFont="1" applyFill="1" applyAlignment="1">
      <alignment horizontal="right" vertical="center"/>
    </xf>
    <xf numFmtId="0" fontId="21" fillId="0" borderId="0" xfId="2" applyFont="1" applyFill="1" applyAlignment="1">
      <alignment vertical="center"/>
    </xf>
    <xf numFmtId="0" fontId="21" fillId="0" borderId="0" xfId="2" applyFont="1" applyFill="1"/>
    <xf numFmtId="0" fontId="3" fillId="0" borderId="0" xfId="0" applyFont="1" applyFill="1" applyBorder="1" applyAlignment="1">
      <alignment horizontal="left" indent="1"/>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6" fillId="3" borderId="1"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15" xfId="0" applyFont="1" applyFill="1" applyBorder="1" applyAlignment="1">
      <alignment vertical="center"/>
    </xf>
    <xf numFmtId="0" fontId="5" fillId="4" borderId="1" xfId="0" applyFont="1" applyFill="1" applyBorder="1" applyAlignment="1">
      <alignment horizontal="center" vertical="center" wrapText="1"/>
    </xf>
    <xf numFmtId="0" fontId="5" fillId="0" borderId="14" xfId="0" applyFont="1" applyFill="1" applyBorder="1" applyAlignment="1">
      <alignment vertical="center"/>
    </xf>
    <xf numFmtId="185" fontId="16" fillId="0" borderId="7" xfId="1" applyNumberFormat="1" applyFont="1" applyFill="1" applyBorder="1" applyAlignment="1">
      <alignment horizontal="right" vertical="center" shrinkToFit="1"/>
    </xf>
    <xf numFmtId="185" fontId="16" fillId="0" borderId="1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78" fontId="16"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0" fontId="16" fillId="0" borderId="0" xfId="0" applyNumberFormat="1" applyFont="1" applyFill="1" applyBorder="1" applyAlignment="1">
      <alignment vertical="center" wrapText="1" shrinkToFit="1"/>
    </xf>
    <xf numFmtId="188" fontId="16"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85" fontId="16" fillId="0" borderId="7" xfId="1" applyNumberFormat="1" applyFont="1" applyFill="1" applyBorder="1" applyAlignment="1">
      <alignment horizontal="center" vertical="center" shrinkToFit="1"/>
    </xf>
    <xf numFmtId="185" fontId="16" fillId="0" borderId="11"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3" xfId="0" applyFont="1" applyFill="1" applyBorder="1">
      <alignment vertical="center"/>
    </xf>
    <xf numFmtId="0" fontId="9" fillId="0" borderId="0" xfId="0" applyFont="1" applyFill="1">
      <alignment vertical="center"/>
    </xf>
    <xf numFmtId="185" fontId="16" fillId="0" borderId="14" xfId="1" applyNumberFormat="1" applyFont="1" applyFill="1" applyBorder="1" applyAlignment="1">
      <alignment horizontal="center" vertical="center" shrinkToFit="1"/>
    </xf>
    <xf numFmtId="0" fontId="9" fillId="0" borderId="0" xfId="0" applyFont="1" applyFill="1" applyAlignment="1">
      <alignment vertical="center" wrapText="1"/>
    </xf>
    <xf numFmtId="190" fontId="16" fillId="0" borderId="0" xfId="1" applyNumberFormat="1" applyFont="1" applyFill="1" applyBorder="1" applyAlignment="1">
      <alignment horizontal="right" vertical="center" wrapText="1" shrinkToFit="1"/>
    </xf>
    <xf numFmtId="180" fontId="16" fillId="0" borderId="13" xfId="0" applyNumberFormat="1" applyFont="1" applyFill="1" applyBorder="1" applyAlignment="1">
      <alignment vertical="center" wrapText="1" shrinkToFit="1"/>
    </xf>
    <xf numFmtId="185" fontId="15" fillId="0" borderId="7" xfId="1" applyNumberFormat="1" applyFont="1" applyFill="1" applyBorder="1" applyAlignment="1">
      <alignment horizontal="right" vertical="center" shrinkToFit="1"/>
    </xf>
    <xf numFmtId="185" fontId="15" fillId="0" borderId="11" xfId="1" applyNumberFormat="1" applyFont="1" applyFill="1" applyBorder="1" applyAlignment="1">
      <alignment horizontal="right" vertical="center" shrinkToFit="1"/>
    </xf>
    <xf numFmtId="185" fontId="15" fillId="0" borderId="14"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0" xfId="0" applyFont="1" applyFill="1" applyBorder="1">
      <alignment vertical="center"/>
    </xf>
    <xf numFmtId="0" fontId="5" fillId="0" borderId="15" xfId="0" applyFont="1" applyFill="1" applyBorder="1" applyAlignment="1">
      <alignment vertical="center"/>
    </xf>
    <xf numFmtId="0" fontId="5" fillId="0" borderId="25" xfId="0" applyFont="1" applyFill="1" applyBorder="1">
      <alignment vertical="center"/>
    </xf>
    <xf numFmtId="0" fontId="5"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0" fontId="5" fillId="0" borderId="26" xfId="0" applyFont="1" applyFill="1" applyBorder="1" applyAlignment="1">
      <alignment horizontal="left" vertical="center"/>
    </xf>
    <xf numFmtId="178" fontId="16" fillId="0" borderId="27" xfId="1"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180" fontId="16" fillId="0" borderId="27" xfId="0" applyNumberFormat="1" applyFont="1" applyFill="1" applyBorder="1" applyAlignment="1">
      <alignment vertical="center" wrapText="1" shrinkToFit="1"/>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191" fontId="16" fillId="0" borderId="0" xfId="0" applyNumberFormat="1" applyFont="1" applyFill="1" applyBorder="1" applyAlignment="1">
      <alignment horizontal="center" vertical="center"/>
    </xf>
    <xf numFmtId="0" fontId="17" fillId="0" borderId="30" xfId="0" applyFont="1" applyFill="1" applyBorder="1">
      <alignment vertical="center"/>
    </xf>
    <xf numFmtId="0" fontId="17" fillId="0" borderId="0" xfId="0" applyFont="1" applyFill="1" applyBorder="1">
      <alignment vertical="center"/>
    </xf>
    <xf numFmtId="0" fontId="17" fillId="0" borderId="0" xfId="0" applyFont="1" applyFill="1">
      <alignment vertical="center"/>
    </xf>
    <xf numFmtId="191" fontId="16" fillId="0" borderId="3" xfId="0" applyNumberFormat="1" applyFont="1" applyFill="1" applyBorder="1" applyAlignment="1">
      <alignment horizontal="center" vertical="center"/>
    </xf>
    <xf numFmtId="0" fontId="5" fillId="0" borderId="29" xfId="0" applyFont="1" applyFill="1" applyBorder="1" applyAlignment="1">
      <alignment vertical="center"/>
    </xf>
    <xf numFmtId="0" fontId="5" fillId="3" borderId="1" xfId="0" applyFont="1" applyFill="1" applyBorder="1" applyAlignment="1">
      <alignment horizontal="center" vertical="center"/>
    </xf>
    <xf numFmtId="191" fontId="16" fillId="0" borderId="13" xfId="0" applyNumberFormat="1" applyFont="1" applyFill="1" applyBorder="1" applyAlignment="1">
      <alignment horizontal="center" vertical="center"/>
    </xf>
    <xf numFmtId="0" fontId="6" fillId="0" borderId="30" xfId="0" applyFont="1" applyFill="1" applyBorder="1">
      <alignment vertical="center"/>
    </xf>
    <xf numFmtId="0" fontId="17" fillId="0" borderId="29" xfId="0" applyFont="1" applyFill="1" applyBorder="1">
      <alignment vertical="center"/>
    </xf>
    <xf numFmtId="191" fontId="25" fillId="0" borderId="0" xfId="0" applyNumberFormat="1" applyFont="1" applyFill="1" applyBorder="1" applyAlignment="1">
      <alignment horizontal="center" vertical="center"/>
    </xf>
    <xf numFmtId="0" fontId="26" fillId="0" borderId="29" xfId="0" applyFont="1" applyFill="1" applyBorder="1" applyAlignment="1">
      <alignment vertical="center"/>
    </xf>
    <xf numFmtId="0" fontId="17" fillId="0" borderId="31" xfId="0" applyFont="1" applyFill="1" applyBorder="1" applyAlignment="1">
      <alignment vertical="center"/>
    </xf>
    <xf numFmtId="0" fontId="3" fillId="0" borderId="32" xfId="0" applyFont="1" applyFill="1" applyBorder="1" applyAlignment="1">
      <alignment vertical="center"/>
    </xf>
    <xf numFmtId="0" fontId="6" fillId="0" borderId="32" xfId="0" applyFont="1" applyFill="1" applyBorder="1">
      <alignment vertical="center"/>
    </xf>
    <xf numFmtId="0" fontId="17" fillId="0" borderId="32" xfId="0" applyFont="1" applyFill="1" applyBorder="1" applyAlignment="1">
      <alignment horizontal="right" vertical="center"/>
    </xf>
    <xf numFmtId="179" fontId="16" fillId="0" borderId="32" xfId="1" applyNumberFormat="1" applyFont="1" applyFill="1" applyBorder="1" applyAlignment="1">
      <alignment horizontal="right" vertical="center" wrapText="1"/>
    </xf>
    <xf numFmtId="0" fontId="6" fillId="0" borderId="33"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xf>
    <xf numFmtId="0" fontId="12" fillId="4" borderId="1"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6" fillId="0" borderId="0" xfId="0" applyFont="1" applyFill="1" applyBorder="1">
      <alignment vertical="center"/>
    </xf>
    <xf numFmtId="0" fontId="27"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3" xfId="0" applyFont="1" applyFill="1" applyBorder="1" applyAlignment="1">
      <alignment horizontal="center" vertical="center"/>
    </xf>
    <xf numFmtId="0" fontId="17" fillId="0" borderId="1" xfId="0" applyFont="1" applyFill="1" applyBorder="1" applyAlignment="1">
      <alignment vertical="center" wrapText="1"/>
    </xf>
    <xf numFmtId="0" fontId="5" fillId="0" borderId="1" xfId="0" applyFont="1" applyFill="1" applyBorder="1" applyAlignment="1">
      <alignment vertical="center"/>
    </xf>
    <xf numFmtId="0" fontId="5" fillId="5" borderId="1" xfId="0" applyFont="1" applyFill="1" applyBorder="1" applyAlignment="1">
      <alignment vertical="center"/>
    </xf>
    <xf numFmtId="0" fontId="9" fillId="0" borderId="34" xfId="0" applyFont="1" applyFill="1" applyBorder="1" applyAlignment="1">
      <alignment vertical="center"/>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6" fillId="3" borderId="1" xfId="0" applyFont="1" applyFill="1" applyBorder="1" applyAlignment="1">
      <alignment horizontal="center" vertical="center"/>
    </xf>
    <xf numFmtId="0" fontId="26" fillId="0" borderId="0" xfId="0" applyFont="1" applyFill="1" applyBorder="1" applyAlignment="1">
      <alignment vertical="top"/>
    </xf>
    <xf numFmtId="0" fontId="18" fillId="0" borderId="0" xfId="0" applyFont="1" applyFill="1" applyBorder="1" applyAlignment="1">
      <alignment horizontal="center" vertical="center"/>
    </xf>
    <xf numFmtId="0" fontId="5" fillId="0" borderId="0" xfId="0" applyFont="1" applyFill="1" applyAlignment="1">
      <alignment vertical="top"/>
    </xf>
    <xf numFmtId="0" fontId="26" fillId="0" borderId="38" xfId="0" applyFont="1" applyFill="1" applyBorder="1" applyAlignment="1">
      <alignment vertical="center" wrapText="1"/>
    </xf>
    <xf numFmtId="0" fontId="5" fillId="0" borderId="40" xfId="0" applyFont="1" applyFill="1" applyBorder="1" applyAlignment="1">
      <alignment vertical="top"/>
    </xf>
    <xf numFmtId="0" fontId="18" fillId="0" borderId="41" xfId="0" applyFont="1" applyFill="1" applyBorder="1" applyAlignment="1">
      <alignment vertical="top" wrapText="1"/>
    </xf>
    <xf numFmtId="0" fontId="18" fillId="0" borderId="42" xfId="0" applyFont="1" applyFill="1" applyBorder="1" applyAlignment="1">
      <alignment vertical="top" wrapText="1"/>
    </xf>
    <xf numFmtId="0" fontId="5" fillId="0" borderId="0" xfId="0" applyFont="1" applyFill="1" applyBorder="1" applyAlignment="1">
      <alignment vertical="top"/>
    </xf>
    <xf numFmtId="0" fontId="9" fillId="0" borderId="9" xfId="0" applyFont="1" applyFill="1" applyBorder="1" applyAlignment="1">
      <alignment horizontal="left" vertical="center"/>
    </xf>
    <xf numFmtId="0" fontId="9" fillId="0" borderId="14" xfId="0" applyFont="1" applyFill="1" applyBorder="1" applyAlignment="1">
      <alignment horizontal="left" vertical="center"/>
    </xf>
    <xf numFmtId="0" fontId="28" fillId="0" borderId="0" xfId="0" applyFont="1" applyFill="1" applyAlignment="1"/>
    <xf numFmtId="0" fontId="28" fillId="0" borderId="0" xfId="0" applyFont="1" applyFill="1" applyBorder="1" applyAlignment="1"/>
    <xf numFmtId="0" fontId="9" fillId="0" borderId="0" xfId="0" applyFont="1" applyFill="1" applyAlignment="1">
      <alignment vertical="top" wrapText="1"/>
    </xf>
    <xf numFmtId="0" fontId="5" fillId="3" borderId="11"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5" borderId="4" xfId="0" applyFont="1" applyFill="1" applyBorder="1">
      <alignment vertical="center"/>
    </xf>
    <xf numFmtId="0" fontId="22" fillId="0" borderId="0" xfId="0" applyFont="1" applyFill="1" applyBorder="1" applyAlignment="1">
      <alignment horizontal="left" vertical="center"/>
    </xf>
    <xf numFmtId="0" fontId="12" fillId="3" borderId="1"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6" fillId="0" borderId="0" xfId="0" applyFont="1" applyFill="1" applyAlignment="1">
      <alignment vertical="center" wrapText="1"/>
    </xf>
    <xf numFmtId="0" fontId="29" fillId="0" borderId="0" xfId="0" applyFont="1">
      <alignment vertical="center"/>
    </xf>
    <xf numFmtId="0" fontId="40" fillId="3" borderId="6" xfId="0" applyFont="1" applyFill="1" applyBorder="1">
      <alignment vertical="center"/>
    </xf>
    <xf numFmtId="0" fontId="29" fillId="3" borderId="13" xfId="0" applyFont="1" applyFill="1" applyBorder="1">
      <alignment vertical="center"/>
    </xf>
    <xf numFmtId="0" fontId="29" fillId="3" borderId="7"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38" fillId="9" borderId="48" xfId="4" applyFont="1" applyFill="1" applyBorder="1" applyAlignment="1">
      <alignment horizontal="center" vertical="center"/>
    </xf>
    <xf numFmtId="0" fontId="38" fillId="9" borderId="49" xfId="4" applyFont="1" applyFill="1" applyBorder="1" applyAlignment="1">
      <alignment horizontal="center" vertical="center"/>
    </xf>
    <xf numFmtId="0" fontId="29" fillId="0" borderId="49" xfId="0" applyFont="1" applyBorder="1">
      <alignment vertical="center"/>
    </xf>
    <xf numFmtId="0" fontId="29" fillId="0" borderId="50" xfId="0" applyFont="1" applyBorder="1">
      <alignment vertical="center"/>
    </xf>
    <xf numFmtId="0" fontId="29" fillId="0" borderId="8" xfId="0" applyFont="1" applyBorder="1">
      <alignment vertical="center"/>
    </xf>
    <xf numFmtId="0" fontId="38" fillId="0" borderId="13" xfId="0" applyFont="1" applyBorder="1" applyAlignment="1">
      <alignment vertical="center" wrapText="1"/>
    </xf>
    <xf numFmtId="0" fontId="38" fillId="0" borderId="53" xfId="4" applyFont="1" applyBorder="1">
      <alignment vertical="center"/>
    </xf>
    <xf numFmtId="0" fontId="38" fillId="0" borderId="54" xfId="4" applyFont="1" applyBorder="1">
      <alignment vertical="center"/>
    </xf>
    <xf numFmtId="0" fontId="12" fillId="0" borderId="55" xfId="0" applyFont="1" applyFill="1" applyBorder="1" applyAlignment="1">
      <alignment vertical="center" wrapText="1"/>
    </xf>
    <xf numFmtId="0" fontId="29" fillId="0" borderId="0" xfId="0" applyFont="1" applyBorder="1">
      <alignment vertical="center"/>
    </xf>
    <xf numFmtId="0" fontId="29" fillId="0" borderId="12" xfId="0" applyFont="1" applyBorder="1">
      <alignment vertical="center"/>
    </xf>
    <xf numFmtId="0" fontId="29" fillId="0" borderId="10" xfId="0" applyFont="1" applyBorder="1">
      <alignment vertical="center"/>
    </xf>
    <xf numFmtId="0" fontId="29" fillId="0" borderId="54" xfId="0" applyFont="1" applyBorder="1">
      <alignment vertical="center"/>
    </xf>
    <xf numFmtId="0" fontId="29" fillId="0" borderId="56" xfId="0" applyFont="1" applyBorder="1">
      <alignment vertical="center"/>
    </xf>
    <xf numFmtId="0" fontId="29" fillId="0" borderId="23" xfId="0" applyFont="1" applyBorder="1">
      <alignment vertical="center"/>
    </xf>
    <xf numFmtId="0" fontId="38" fillId="0" borderId="57" xfId="0" applyFont="1" applyBorder="1">
      <alignment vertical="center"/>
    </xf>
    <xf numFmtId="0" fontId="29" fillId="0" borderId="58" xfId="0" applyFont="1" applyBorder="1">
      <alignment vertical="center"/>
    </xf>
    <xf numFmtId="0" fontId="29" fillId="0" borderId="7" xfId="0" applyFont="1" applyBorder="1">
      <alignment vertical="center"/>
    </xf>
    <xf numFmtId="0" fontId="29" fillId="0" borderId="6" xfId="0" applyFont="1" applyBorder="1">
      <alignment vertical="center"/>
    </xf>
    <xf numFmtId="0" fontId="29" fillId="0" borderId="14" xfId="0" applyFont="1" applyBorder="1">
      <alignment vertical="center"/>
    </xf>
    <xf numFmtId="0" fontId="29" fillId="0" borderId="59" xfId="0" applyFont="1" applyBorder="1">
      <alignment vertical="center"/>
    </xf>
    <xf numFmtId="0" fontId="29" fillId="0" borderId="9" xfId="0" applyFont="1" applyBorder="1">
      <alignment vertical="center"/>
    </xf>
    <xf numFmtId="0" fontId="29" fillId="0" borderId="0" xfId="0" applyFont="1" applyFill="1" applyAlignment="1">
      <alignment vertical="center"/>
    </xf>
    <xf numFmtId="0" fontId="29" fillId="0" borderId="60" xfId="0" applyFont="1" applyBorder="1">
      <alignment vertical="center"/>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29" fillId="0" borderId="9" xfId="0" applyFont="1" applyBorder="1" applyAlignment="1">
      <alignment horizontal="left" vertical="center" indent="2"/>
    </xf>
    <xf numFmtId="0" fontId="29" fillId="0" borderId="0" xfId="0" applyFont="1" applyBorder="1" applyAlignment="1">
      <alignment horizontal="left" vertical="center" indent="2"/>
    </xf>
    <xf numFmtId="0" fontId="29" fillId="0" borderId="14" xfId="0" applyFont="1" applyBorder="1" applyAlignment="1">
      <alignment horizontal="left" vertical="center" indent="2"/>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29" fillId="0" borderId="0" xfId="0" applyFont="1" applyAlignment="1">
      <alignment vertical="center"/>
    </xf>
    <xf numFmtId="0" fontId="29" fillId="0" borderId="10" xfId="0" applyFont="1" applyBorder="1" applyAlignment="1">
      <alignment horizontal="left" vertical="center" indent="2"/>
    </xf>
    <xf numFmtId="0" fontId="29" fillId="0" borderId="15" xfId="0" applyFont="1" applyBorder="1" applyAlignment="1">
      <alignment horizontal="left" vertical="center" indent="1"/>
    </xf>
    <xf numFmtId="0" fontId="29" fillId="0" borderId="11" xfId="0" applyFont="1" applyBorder="1" applyAlignment="1">
      <alignment horizontal="left" vertical="center" indent="1"/>
    </xf>
    <xf numFmtId="0" fontId="29" fillId="8" borderId="61" xfId="0" applyFont="1" applyFill="1" applyBorder="1" applyAlignment="1">
      <alignment horizontal="center" vertical="center" shrinkToFit="1"/>
    </xf>
    <xf numFmtId="0" fontId="38" fillId="0" borderId="23" xfId="4" applyFont="1" applyBorder="1">
      <alignment vertical="center"/>
    </xf>
    <xf numFmtId="0" fontId="38" fillId="9" borderId="51" xfId="4" applyFont="1" applyFill="1" applyBorder="1" applyAlignment="1">
      <alignment horizontal="center" vertical="center"/>
    </xf>
    <xf numFmtId="0" fontId="29" fillId="0" borderId="0" xfId="0" applyFont="1" applyFill="1" applyBorder="1" applyAlignment="1">
      <alignment horizontal="center" vertical="center"/>
    </xf>
    <xf numFmtId="0" fontId="38" fillId="0" borderId="54" xfId="4" applyFont="1" applyBorder="1" applyAlignment="1">
      <alignment vertical="center" shrinkToFit="1"/>
    </xf>
    <xf numFmtId="0" fontId="38" fillId="0" borderId="62" xfId="4" applyFont="1" applyBorder="1" applyAlignment="1">
      <alignment vertical="center" shrinkToFit="1"/>
    </xf>
    <xf numFmtId="0" fontId="38" fillId="0" borderId="0" xfId="4" applyFont="1" applyBorder="1">
      <alignment vertical="center"/>
    </xf>
    <xf numFmtId="0" fontId="29" fillId="8" borderId="1" xfId="0" applyFont="1" applyFill="1" applyBorder="1" applyAlignment="1">
      <alignment horizontal="center" vertical="center" shrinkToFit="1"/>
    </xf>
    <xf numFmtId="0" fontId="38" fillId="0" borderId="52" xfId="4" applyFont="1" applyBorder="1">
      <alignment vertical="center"/>
    </xf>
    <xf numFmtId="0" fontId="29" fillId="3" borderId="63" xfId="0" applyFont="1" applyFill="1" applyBorder="1">
      <alignment vertical="center"/>
    </xf>
    <xf numFmtId="0" fontId="29" fillId="0" borderId="9" xfId="0" applyFont="1" applyFill="1" applyBorder="1" applyAlignment="1">
      <alignment horizontal="center" vertical="center"/>
    </xf>
    <xf numFmtId="0" fontId="29" fillId="0" borderId="64" xfId="0" applyFont="1" applyBorder="1" applyAlignment="1">
      <alignment vertical="center" shrinkToFit="1"/>
    </xf>
    <xf numFmtId="0" fontId="29" fillId="0" borderId="9" xfId="0" applyFont="1" applyFill="1" applyBorder="1" applyAlignment="1">
      <alignment vertical="center" shrinkToFit="1"/>
    </xf>
    <xf numFmtId="0" fontId="29" fillId="0" borderId="0" xfId="0" applyFont="1" applyFill="1" applyBorder="1" applyAlignment="1">
      <alignment vertical="center" shrinkToFit="1"/>
    </xf>
    <xf numFmtId="0" fontId="29" fillId="0" borderId="56" xfId="0" applyFont="1" applyBorder="1" applyAlignment="1">
      <alignment vertical="center" shrinkToFit="1"/>
    </xf>
    <xf numFmtId="0" fontId="29" fillId="0" borderId="60" xfId="0" applyFont="1" applyBorder="1" applyAlignment="1">
      <alignment vertical="center" shrinkToFit="1"/>
    </xf>
    <xf numFmtId="0" fontId="29" fillId="3" borderId="0" xfId="0" applyFont="1" applyFill="1">
      <alignment vertical="center"/>
    </xf>
    <xf numFmtId="0" fontId="38" fillId="0" borderId="65" xfId="4" applyFont="1" applyBorder="1">
      <alignment vertical="center"/>
    </xf>
    <xf numFmtId="0" fontId="43" fillId="10" borderId="0" xfId="4" applyFont="1" applyFill="1">
      <alignment vertical="center"/>
    </xf>
    <xf numFmtId="0" fontId="43" fillId="10" borderId="0" xfId="0" applyFont="1" applyFill="1">
      <alignment vertical="center"/>
    </xf>
    <xf numFmtId="0" fontId="38" fillId="0" borderId="0" xfId="4" applyFont="1">
      <alignment vertical="center"/>
    </xf>
    <xf numFmtId="0" fontId="28" fillId="0" borderId="0" xfId="0" applyFont="1" applyFill="1">
      <alignment vertical="center"/>
    </xf>
    <xf numFmtId="0" fontId="28" fillId="0" borderId="0" xfId="0" applyFont="1" applyFill="1" applyBorder="1" applyAlignment="1">
      <alignment vertical="top" wrapText="1"/>
    </xf>
    <xf numFmtId="0" fontId="5" fillId="0" borderId="0" xfId="0" applyFont="1">
      <alignment vertical="center"/>
    </xf>
    <xf numFmtId="0" fontId="5" fillId="0" borderId="15" xfId="0" applyFont="1" applyFill="1" applyBorder="1" applyAlignment="1">
      <alignment horizontal="center" vertical="center" shrinkToFit="1"/>
    </xf>
    <xf numFmtId="0" fontId="16" fillId="3" borderId="1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44" fillId="3" borderId="1"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6" fillId="0" borderId="0" xfId="0" applyFont="1" applyFill="1" applyAlignment="1">
      <alignment horizontal="left" vertical="center"/>
    </xf>
    <xf numFmtId="0" fontId="29" fillId="0" borderId="54" xfId="4" applyFont="1" applyBorder="1">
      <alignment vertical="center"/>
    </xf>
    <xf numFmtId="0" fontId="5" fillId="4"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3" borderId="2" xfId="0" applyFont="1" applyFill="1" applyBorder="1" applyAlignment="1">
      <alignment horizontal="center" vertical="center"/>
    </xf>
    <xf numFmtId="0" fontId="9" fillId="0" borderId="0" xfId="0" applyFont="1" applyAlignment="1">
      <alignment vertical="center" wrapText="1"/>
    </xf>
    <xf numFmtId="0" fontId="12" fillId="0" borderId="1" xfId="0" applyFont="1" applyBorder="1">
      <alignment vertical="center"/>
    </xf>
    <xf numFmtId="0" fontId="12" fillId="0" borderId="43" xfId="0" applyFont="1" applyBorder="1" applyAlignment="1">
      <alignment horizontal="center" vertical="center"/>
    </xf>
    <xf numFmtId="0" fontId="12" fillId="0" borderId="1" xfId="0" applyFont="1" applyBorder="1" applyAlignment="1">
      <alignment vertical="center" wrapText="1"/>
    </xf>
    <xf numFmtId="0" fontId="6" fillId="4" borderId="1" xfId="0" applyFont="1" applyFill="1" applyBorder="1" applyAlignment="1">
      <alignment horizontal="center" vertical="center"/>
    </xf>
    <xf numFmtId="0" fontId="47" fillId="0" borderId="1" xfId="0" applyFont="1" applyBorder="1">
      <alignment vertical="center"/>
    </xf>
    <xf numFmtId="0" fontId="12" fillId="0" borderId="1" xfId="0" applyFont="1" applyBorder="1" applyAlignment="1">
      <alignment horizontal="left" vertical="center" shrinkToFit="1"/>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4" fillId="0" borderId="1" xfId="0" applyFont="1" applyBorder="1" applyAlignment="1">
      <alignment vertical="center" wrapText="1"/>
    </xf>
    <xf numFmtId="0" fontId="12" fillId="11" borderId="1" xfId="0" applyFont="1" applyFill="1" applyBorder="1" applyAlignment="1">
      <alignment vertical="center" wrapText="1"/>
    </xf>
    <xf numFmtId="0" fontId="12" fillId="11" borderId="1" xfId="0" applyFont="1" applyFill="1" applyBorder="1">
      <alignment vertical="center"/>
    </xf>
    <xf numFmtId="0" fontId="12" fillId="11" borderId="1" xfId="0" applyFont="1" applyFill="1" applyBorder="1" applyAlignment="1">
      <alignment horizontal="left" vertical="center"/>
    </xf>
    <xf numFmtId="0" fontId="6" fillId="0" borderId="14" xfId="0" applyFont="1" applyBorder="1" applyAlignment="1">
      <alignment horizontal="left" vertical="center"/>
    </xf>
    <xf numFmtId="0" fontId="12" fillId="0" borderId="8" xfId="0" applyFont="1" applyBorder="1">
      <alignment vertical="center"/>
    </xf>
    <xf numFmtId="0" fontId="12" fillId="0" borderId="18" xfId="0" applyFont="1" applyBorder="1" applyAlignment="1">
      <alignment horizontal="left" vertical="center"/>
    </xf>
    <xf numFmtId="0" fontId="12"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xf>
    <xf numFmtId="0" fontId="12" fillId="0" borderId="8" xfId="0" applyFont="1" applyBorder="1" applyAlignment="1">
      <alignment vertical="center" shrinkToFit="1"/>
    </xf>
    <xf numFmtId="0" fontId="12" fillId="0" borderId="1"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67" xfId="0" applyFont="1" applyBorder="1">
      <alignment vertical="center"/>
    </xf>
    <xf numFmtId="0" fontId="6" fillId="0" borderId="68" xfId="0" applyFont="1" applyBorder="1">
      <alignment vertical="center"/>
    </xf>
    <xf numFmtId="0" fontId="6" fillId="0" borderId="38" xfId="0" applyFont="1" applyBorder="1">
      <alignment vertical="center"/>
    </xf>
    <xf numFmtId="0" fontId="6" fillId="3" borderId="15" xfId="0" applyFont="1" applyFill="1" applyBorder="1">
      <alignment vertical="center"/>
    </xf>
    <xf numFmtId="0" fontId="6" fillId="0" borderId="3" xfId="0" applyFont="1" applyBorder="1">
      <alignment vertical="center"/>
    </xf>
    <xf numFmtId="0" fontId="6" fillId="0" borderId="69" xfId="0" applyFont="1" applyBorder="1">
      <alignment vertical="center"/>
    </xf>
    <xf numFmtId="0" fontId="9" fillId="0" borderId="38" xfId="0" applyFont="1" applyBorder="1">
      <alignment vertical="center"/>
    </xf>
    <xf numFmtId="0" fontId="6" fillId="3" borderId="3" xfId="0" applyFont="1" applyFill="1" applyBorder="1">
      <alignment vertical="center"/>
    </xf>
    <xf numFmtId="0" fontId="9" fillId="0" borderId="36" xfId="0" applyFont="1" applyBorder="1">
      <alignment vertical="center"/>
    </xf>
    <xf numFmtId="0" fontId="6" fillId="3" borderId="35" xfId="0" applyFont="1" applyFill="1" applyBorder="1">
      <alignment vertical="center"/>
    </xf>
    <xf numFmtId="0" fontId="6" fillId="0" borderId="71" xfId="0" applyFont="1" applyBorder="1">
      <alignment vertical="center"/>
    </xf>
    <xf numFmtId="0" fontId="6" fillId="0" borderId="72" xfId="0" applyFont="1" applyBorder="1">
      <alignment vertical="center"/>
    </xf>
    <xf numFmtId="0" fontId="13" fillId="0" borderId="1" xfId="0" applyFont="1" applyBorder="1">
      <alignment vertical="center"/>
    </xf>
    <xf numFmtId="0" fontId="13" fillId="0" borderId="43" xfId="0" applyFont="1" applyBorder="1" applyAlignment="1">
      <alignment horizontal="center" vertical="center"/>
    </xf>
    <xf numFmtId="0" fontId="3" fillId="4" borderId="1" xfId="0" applyFont="1" applyFill="1" applyBorder="1" applyAlignment="1">
      <alignment horizontal="center" vertical="center"/>
    </xf>
    <xf numFmtId="0" fontId="3" fillId="0" borderId="0" xfId="0" applyFont="1">
      <alignment vertical="center"/>
    </xf>
    <xf numFmtId="0" fontId="13" fillId="0" borderId="1"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vertical="center" wrapText="1"/>
    </xf>
    <xf numFmtId="0" fontId="13" fillId="11" borderId="1" xfId="0" applyFont="1" applyFill="1" applyBorder="1" applyAlignment="1">
      <alignment vertical="center" shrinkToFit="1"/>
    </xf>
    <xf numFmtId="0" fontId="13" fillId="11" borderId="1" xfId="0" applyFont="1" applyFill="1" applyBorder="1">
      <alignment vertical="center"/>
    </xf>
    <xf numFmtId="0" fontId="13" fillId="11" borderId="1" xfId="0" applyFont="1" applyFill="1" applyBorder="1" applyAlignment="1">
      <alignment vertical="center" wrapText="1"/>
    </xf>
    <xf numFmtId="0" fontId="13" fillId="11" borderId="1" xfId="0" applyFont="1" applyFill="1" applyBorder="1" applyAlignment="1">
      <alignment horizontal="left" vertical="center"/>
    </xf>
    <xf numFmtId="0" fontId="13" fillId="0" borderId="12" xfId="0" applyFont="1" applyBorder="1" applyAlignment="1">
      <alignment horizontal="left" vertical="center"/>
    </xf>
    <xf numFmtId="0" fontId="13" fillId="0" borderId="18" xfId="0" applyFont="1" applyBorder="1" applyAlignment="1">
      <alignment horizontal="left" vertical="center"/>
    </xf>
    <xf numFmtId="0" fontId="13" fillId="0" borderId="58" xfId="0" applyFont="1" applyBorder="1" applyAlignment="1">
      <alignment vertical="center" wrapText="1"/>
    </xf>
    <xf numFmtId="0" fontId="13" fillId="0" borderId="58" xfId="0" applyFont="1" applyBorder="1">
      <alignment vertical="center"/>
    </xf>
    <xf numFmtId="0" fontId="13" fillId="0" borderId="58" xfId="0" applyFont="1" applyBorder="1" applyAlignment="1">
      <alignment horizontal="left" vertical="center"/>
    </xf>
    <xf numFmtId="0" fontId="13" fillId="0" borderId="8" xfId="0" applyFont="1" applyBorder="1" applyAlignment="1">
      <alignment vertical="center" wrapText="1"/>
    </xf>
    <xf numFmtId="0" fontId="13" fillId="0" borderId="8" xfId="0" applyFont="1" applyBorder="1">
      <alignment vertical="center"/>
    </xf>
    <xf numFmtId="0" fontId="7" fillId="12" borderId="0" xfId="0" applyFont="1" applyFill="1">
      <alignment vertical="center"/>
    </xf>
    <xf numFmtId="0" fontId="51" fillId="0" borderId="0" xfId="0" applyFont="1">
      <alignment vertical="center"/>
    </xf>
    <xf numFmtId="0" fontId="52" fillId="0" borderId="0" xfId="0" applyFont="1">
      <alignment vertical="center"/>
    </xf>
    <xf numFmtId="0" fontId="51" fillId="0" borderId="0" xfId="2" applyFont="1"/>
    <xf numFmtId="0" fontId="51" fillId="0" borderId="0" xfId="0" applyFont="1" applyAlignment="1">
      <alignment horizontal="center" vertical="center"/>
    </xf>
    <xf numFmtId="0" fontId="51" fillId="0" borderId="0" xfId="2" applyFont="1" applyAlignment="1">
      <alignment vertical="center"/>
    </xf>
    <xf numFmtId="0" fontId="53"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1" fillId="0" borderId="0" xfId="0" applyFont="1" applyAlignment="1">
      <alignment horizontal="left" vertical="center"/>
    </xf>
    <xf numFmtId="0" fontId="51" fillId="0" borderId="0" xfId="2" applyFont="1" applyAlignment="1">
      <alignment horizontal="center" vertical="center"/>
    </xf>
    <xf numFmtId="0" fontId="51" fillId="0" borderId="0" xfId="0" applyFont="1" applyAlignment="1">
      <alignment horizontal="right" vertical="center"/>
    </xf>
    <xf numFmtId="0" fontId="6" fillId="0" borderId="0" xfId="8" applyFont="1" applyAlignment="1">
      <alignment horizontal="right" vertical="center"/>
    </xf>
    <xf numFmtId="0" fontId="6" fillId="0" borderId="0" xfId="8" applyFont="1">
      <alignment vertical="center"/>
    </xf>
    <xf numFmtId="0" fontId="6" fillId="0" borderId="0" xfId="8" applyFont="1">
      <alignment vertical="center"/>
    </xf>
    <xf numFmtId="0" fontId="6" fillId="0" borderId="0" xfId="8" applyFont="1" applyAlignment="1">
      <alignment vertical="center" wrapText="1"/>
    </xf>
    <xf numFmtId="195" fontId="6" fillId="0" borderId="0" xfId="8" applyNumberFormat="1" applyFont="1" applyAlignment="1">
      <alignment horizontal="right" vertical="center" wrapText="1"/>
    </xf>
    <xf numFmtId="195" fontId="6" fillId="0" borderId="0" xfId="8" applyNumberFormat="1" applyFont="1" applyAlignment="1">
      <alignment horizontal="center" vertical="center" wrapText="1"/>
    </xf>
    <xf numFmtId="195" fontId="26" fillId="0" borderId="0" xfId="8" applyNumberFormat="1" applyFont="1" applyAlignment="1">
      <alignment horizontal="left" vertical="center" wrapText="1" shrinkToFit="1"/>
    </xf>
    <xf numFmtId="195" fontId="5" fillId="0" borderId="0" xfId="8" applyNumberFormat="1" applyFont="1" applyAlignment="1">
      <alignment horizontal="left" vertical="center" wrapText="1" shrinkToFit="1"/>
    </xf>
    <xf numFmtId="195" fontId="6" fillId="0" borderId="0" xfId="8" applyNumberFormat="1" applyFont="1" applyAlignment="1">
      <alignment horizontal="left" vertical="center" shrinkToFit="1"/>
    </xf>
    <xf numFmtId="0" fontId="6" fillId="0" borderId="0" xfId="8" applyFont="1" applyAlignment="1">
      <alignment horizontal="center" vertical="center" wrapText="1"/>
    </xf>
    <xf numFmtId="198" fontId="6" fillId="0" borderId="0" xfId="8" applyNumberFormat="1" applyFont="1" applyAlignment="1">
      <alignment horizontal="center" vertical="center" wrapText="1"/>
    </xf>
    <xf numFmtId="199" fontId="6" fillId="0" borderId="0" xfId="8" applyNumberFormat="1" applyFont="1" applyAlignment="1">
      <alignment horizontal="center" vertical="center" wrapText="1"/>
    </xf>
    <xf numFmtId="200" fontId="6" fillId="0" borderId="0" xfId="8" applyNumberFormat="1" applyFont="1" applyAlignment="1">
      <alignment horizontal="center" vertical="center" wrapText="1"/>
    </xf>
    <xf numFmtId="201" fontId="6" fillId="0" borderId="0" xfId="8" applyNumberFormat="1" applyFont="1" applyAlignment="1">
      <alignment horizontal="center" vertical="center" shrinkToFit="1"/>
    </xf>
    <xf numFmtId="202" fontId="6" fillId="0" borderId="0" xfId="8" applyNumberFormat="1" applyFont="1" applyAlignment="1">
      <alignment horizontal="center" vertical="center" wrapText="1"/>
    </xf>
    <xf numFmtId="198" fontId="6" fillId="2" borderId="1" xfId="8" applyNumberFormat="1" applyFont="1" applyFill="1" applyBorder="1" applyAlignment="1">
      <alignment horizontal="center" vertical="center" wrapText="1"/>
    </xf>
    <xf numFmtId="203" fontId="6" fillId="2" borderId="1" xfId="8" applyNumberFormat="1" applyFont="1" applyFill="1" applyBorder="1" applyAlignment="1">
      <alignment horizontal="center" vertical="center" wrapText="1"/>
    </xf>
    <xf numFmtId="198" fontId="6" fillId="0" borderId="1" xfId="8" applyNumberFormat="1" applyFont="1" applyBorder="1" applyAlignment="1">
      <alignment horizontal="center" vertical="center" wrapText="1"/>
    </xf>
    <xf numFmtId="0" fontId="5" fillId="0" borderId="1" xfId="8" applyFont="1" applyBorder="1" applyAlignment="1">
      <alignment horizontal="center" vertical="center" wrapText="1"/>
    </xf>
    <xf numFmtId="0" fontId="5" fillId="0" borderId="1" xfId="8" applyFont="1" applyBorder="1" applyAlignment="1">
      <alignment horizontal="center" vertical="center" shrinkToFit="1"/>
    </xf>
    <xf numFmtId="0" fontId="6" fillId="0" borderId="0" xfId="8" applyFont="1" applyAlignment="1">
      <alignment horizontal="center" vertical="center"/>
    </xf>
    <xf numFmtId="0" fontId="6" fillId="0" borderId="73" xfId="8" applyFont="1" applyBorder="1" applyAlignment="1">
      <alignment horizontal="center" vertical="center"/>
    </xf>
    <xf numFmtId="0" fontId="9" fillId="5" borderId="74" xfId="8" applyFont="1" applyFill="1" applyBorder="1" applyAlignment="1">
      <alignment vertical="center" wrapText="1"/>
    </xf>
    <xf numFmtId="195" fontId="5" fillId="5" borderId="75" xfId="8" applyNumberFormat="1" applyFont="1" applyFill="1" applyBorder="1" applyAlignment="1">
      <alignment horizontal="left" vertical="center" wrapText="1" shrinkToFit="1"/>
    </xf>
    <xf numFmtId="0" fontId="6" fillId="5" borderId="74" xfId="8" applyFont="1" applyFill="1" applyBorder="1" applyAlignment="1">
      <alignment horizontal="center" vertical="center" wrapText="1"/>
    </xf>
    <xf numFmtId="198" fontId="6" fillId="5" borderId="74" xfId="8" applyNumberFormat="1" applyFont="1" applyFill="1" applyBorder="1" applyAlignment="1">
      <alignment horizontal="center" vertical="center" wrapText="1"/>
    </xf>
    <xf numFmtId="200" fontId="59" fillId="5" borderId="74" xfId="8" applyNumberFormat="1" applyFont="1" applyFill="1" applyBorder="1" applyAlignment="1">
      <alignment horizontal="center" vertical="center"/>
    </xf>
    <xf numFmtId="199" fontId="6" fillId="5" borderId="75" xfId="8" applyNumberFormat="1" applyFont="1" applyFill="1" applyBorder="1" applyAlignment="1">
      <alignment horizontal="center" vertical="center" wrapText="1"/>
    </xf>
    <xf numFmtId="0" fontId="6" fillId="5" borderId="0" xfId="8" applyFont="1" applyFill="1">
      <alignment vertical="center"/>
    </xf>
    <xf numFmtId="201" fontId="6" fillId="5" borderId="74" xfId="8" applyNumberFormat="1" applyFont="1" applyFill="1" applyBorder="1" applyAlignment="1">
      <alignment horizontal="center" vertical="center" shrinkToFit="1"/>
    </xf>
    <xf numFmtId="202" fontId="6" fillId="5" borderId="74" xfId="8" applyNumberFormat="1" applyFont="1" applyFill="1" applyBorder="1" applyAlignment="1">
      <alignment horizontal="center" vertical="center" wrapText="1"/>
    </xf>
    <xf numFmtId="0" fontId="9" fillId="3" borderId="74" xfId="8" applyFont="1" applyFill="1" applyBorder="1" applyAlignment="1">
      <alignment vertical="center" wrapText="1"/>
    </xf>
    <xf numFmtId="195" fontId="26" fillId="2" borderId="75" xfId="8" applyNumberFormat="1" applyFont="1" applyFill="1" applyBorder="1" applyAlignment="1">
      <alignment horizontal="left" vertical="center" wrapText="1" shrinkToFit="1"/>
    </xf>
    <xf numFmtId="0" fontId="6" fillId="3" borderId="74" xfId="8" applyFont="1" applyFill="1" applyBorder="1" applyAlignment="1">
      <alignment horizontal="center" vertical="center" wrapText="1"/>
    </xf>
    <xf numFmtId="198" fontId="6" fillId="2" borderId="75" xfId="8" applyNumberFormat="1" applyFont="1" applyFill="1" applyBorder="1" applyAlignment="1">
      <alignment horizontal="center" vertical="center" shrinkToFit="1"/>
    </xf>
    <xf numFmtId="203" fontId="6" fillId="3" borderId="74" xfId="8" applyNumberFormat="1" applyFont="1" applyFill="1" applyBorder="1" applyAlignment="1">
      <alignment horizontal="center" vertical="center" shrinkToFit="1"/>
    </xf>
    <xf numFmtId="203" fontId="6" fillId="3" borderId="75" xfId="8" applyNumberFormat="1" applyFont="1" applyFill="1" applyBorder="1" applyAlignment="1">
      <alignment horizontal="center" vertical="center" shrinkToFit="1"/>
    </xf>
    <xf numFmtId="200" fontId="6" fillId="3" borderId="75" xfId="8" applyNumberFormat="1" applyFont="1" applyFill="1" applyBorder="1" applyAlignment="1">
      <alignment horizontal="center" vertical="center" shrinkToFit="1"/>
    </xf>
    <xf numFmtId="201" fontId="6" fillId="3" borderId="74" xfId="8" applyNumberFormat="1" applyFont="1" applyFill="1" applyBorder="1" applyAlignment="1">
      <alignment horizontal="center" vertical="center" shrinkToFit="1"/>
    </xf>
    <xf numFmtId="202" fontId="6" fillId="3" borderId="74" xfId="8" applyNumberFormat="1" applyFont="1" applyFill="1" applyBorder="1" applyAlignment="1">
      <alignment horizontal="center" vertical="center" wrapText="1"/>
    </xf>
    <xf numFmtId="0" fontId="9" fillId="3" borderId="75" xfId="8" applyFont="1" applyFill="1" applyBorder="1" applyAlignment="1">
      <alignment vertical="center" wrapText="1"/>
    </xf>
    <xf numFmtId="0" fontId="6" fillId="3" borderId="75" xfId="8" applyFont="1" applyFill="1" applyBorder="1" applyAlignment="1">
      <alignment horizontal="center" vertical="center" wrapText="1"/>
    </xf>
    <xf numFmtId="201" fontId="6" fillId="3" borderId="75" xfId="8" applyNumberFormat="1" applyFont="1" applyFill="1" applyBorder="1" applyAlignment="1">
      <alignment horizontal="center" vertical="center" shrinkToFit="1"/>
    </xf>
    <xf numFmtId="202" fontId="6" fillId="3" borderId="75" xfId="8" applyNumberFormat="1" applyFont="1" applyFill="1" applyBorder="1" applyAlignment="1">
      <alignment horizontal="center" vertical="center" wrapText="1"/>
    </xf>
    <xf numFmtId="0" fontId="9" fillId="3" borderId="76" xfId="8" applyFont="1" applyFill="1" applyBorder="1" applyAlignment="1">
      <alignment vertical="center" wrapText="1"/>
    </xf>
    <xf numFmtId="0" fontId="6" fillId="3" borderId="76" xfId="8" applyFont="1" applyFill="1" applyBorder="1" applyAlignment="1">
      <alignment horizontal="center" vertical="center" wrapText="1"/>
    </xf>
    <xf numFmtId="198" fontId="6" fillId="2" borderId="76" xfId="8" applyNumberFormat="1" applyFont="1" applyFill="1" applyBorder="1" applyAlignment="1">
      <alignment horizontal="center" vertical="center" shrinkToFit="1"/>
    </xf>
    <xf numFmtId="203" fontId="6" fillId="3" borderId="76" xfId="8" applyNumberFormat="1" applyFont="1" applyFill="1" applyBorder="1" applyAlignment="1">
      <alignment horizontal="center" vertical="center" shrinkToFit="1"/>
    </xf>
    <xf numFmtId="200" fontId="6" fillId="3" borderId="76" xfId="8" applyNumberFormat="1" applyFont="1" applyFill="1" applyBorder="1" applyAlignment="1">
      <alignment horizontal="center" vertical="center" shrinkToFit="1"/>
    </xf>
    <xf numFmtId="201" fontId="6" fillId="3" borderId="76" xfId="8" applyNumberFormat="1" applyFont="1" applyFill="1" applyBorder="1" applyAlignment="1">
      <alignment horizontal="center" vertical="center" shrinkToFit="1"/>
    </xf>
    <xf numFmtId="202" fontId="6" fillId="3" borderId="76" xfId="8" applyNumberFormat="1" applyFont="1" applyFill="1" applyBorder="1" applyAlignment="1">
      <alignment horizontal="center" vertical="center" wrapText="1"/>
    </xf>
    <xf numFmtId="0" fontId="5" fillId="4" borderId="75" xfId="8" applyFont="1" applyFill="1" applyBorder="1" applyAlignment="1">
      <alignment horizontal="center" vertical="center" shrinkToFit="1"/>
    </xf>
    <xf numFmtId="0" fontId="60" fillId="0" borderId="0" xfId="8" applyFont="1" applyAlignment="1">
      <alignment horizontal="center" vertical="center"/>
    </xf>
    <xf numFmtId="0" fontId="9" fillId="0" borderId="0" xfId="8" applyFont="1">
      <alignment vertical="center"/>
    </xf>
    <xf numFmtId="0" fontId="32" fillId="0" borderId="0" xfId="8" applyFont="1" applyAlignment="1">
      <alignment horizontal="center" vertical="center"/>
    </xf>
    <xf numFmtId="0" fontId="32" fillId="0" borderId="0" xfId="8" applyFont="1" applyAlignment="1">
      <alignment horizontal="left" vertical="center"/>
    </xf>
    <xf numFmtId="0" fontId="32" fillId="0" borderId="0" xfId="8" applyFont="1" applyAlignment="1">
      <alignment horizontal="right" vertical="center"/>
    </xf>
    <xf numFmtId="0" fontId="6" fillId="0" borderId="0" xfId="8" applyFont="1" applyAlignment="1">
      <alignment horizontal="left" vertical="center"/>
    </xf>
    <xf numFmtId="0" fontId="35" fillId="0" borderId="0" xfId="8" applyFont="1">
      <alignment vertical="center"/>
    </xf>
    <xf numFmtId="0" fontId="36" fillId="0" borderId="0" xfId="8" applyFont="1">
      <alignment vertical="center"/>
    </xf>
    <xf numFmtId="0" fontId="30" fillId="0" borderId="0" xfId="4">
      <alignment vertical="center"/>
    </xf>
    <xf numFmtId="0" fontId="30" fillId="0" borderId="0" xfId="4" applyAlignment="1">
      <alignment vertical="center" wrapText="1"/>
    </xf>
    <xf numFmtId="0" fontId="61" fillId="0" borderId="0" xfId="4" applyFont="1">
      <alignment vertical="center"/>
    </xf>
    <xf numFmtId="0" fontId="61" fillId="0" borderId="58" xfId="4" applyFont="1" applyBorder="1">
      <alignment vertical="center"/>
    </xf>
    <xf numFmtId="0" fontId="61" fillId="0" borderId="49" xfId="4" applyFont="1" applyBorder="1">
      <alignment vertical="center"/>
    </xf>
    <xf numFmtId="0" fontId="61" fillId="0" borderId="54" xfId="4" applyFont="1" applyBorder="1">
      <alignment vertical="center"/>
    </xf>
    <xf numFmtId="0" fontId="61" fillId="0" borderId="23" xfId="4" applyFont="1" applyBorder="1">
      <alignment vertical="center"/>
    </xf>
    <xf numFmtId="0" fontId="61" fillId="0" borderId="8" xfId="4" applyFont="1" applyBorder="1">
      <alignment vertical="center"/>
    </xf>
    <xf numFmtId="0" fontId="61" fillId="0" borderId="12" xfId="4" applyFont="1" applyBorder="1">
      <alignment vertical="center"/>
    </xf>
    <xf numFmtId="0" fontId="61" fillId="0" borderId="52" xfId="4" applyFont="1" applyBorder="1">
      <alignment vertical="center"/>
    </xf>
    <xf numFmtId="0" fontId="64" fillId="0" borderId="0" xfId="4" applyFont="1" applyAlignment="1">
      <alignment horizontal="center" vertical="center"/>
    </xf>
    <xf numFmtId="0" fontId="64" fillId="0" borderId="0" xfId="4" applyFont="1" applyAlignment="1">
      <alignment vertical="center" wrapText="1"/>
    </xf>
    <xf numFmtId="0" fontId="64" fillId="0" borderId="0" xfId="4" applyFont="1">
      <alignment vertical="center"/>
    </xf>
    <xf numFmtId="0" fontId="62" fillId="0" borderId="0" xfId="4" applyFont="1" applyAlignment="1">
      <alignment horizontal="left" vertical="center"/>
    </xf>
    <xf numFmtId="0" fontId="61" fillId="0" borderId="1" xfId="4" applyFont="1" applyBorder="1">
      <alignment vertical="center"/>
    </xf>
    <xf numFmtId="0" fontId="62" fillId="13" borderId="1" xfId="4" applyFont="1" applyFill="1" applyBorder="1" applyAlignment="1">
      <alignment horizontal="center" vertical="center" wrapText="1"/>
    </xf>
    <xf numFmtId="0" fontId="62" fillId="0" borderId="1" xfId="4" applyFont="1" applyBorder="1" applyAlignment="1">
      <alignment vertical="center" wrapText="1"/>
    </xf>
    <xf numFmtId="0" fontId="64" fillId="0" borderId="0" xfId="4" applyFont="1" applyAlignment="1">
      <alignment horizontal="left" vertical="center" indent="1"/>
    </xf>
    <xf numFmtId="0" fontId="62" fillId="0" borderId="0" xfId="4" applyFont="1">
      <alignment vertical="center"/>
    </xf>
    <xf numFmtId="0" fontId="62" fillId="0" borderId="1" xfId="4" applyFont="1" applyBorder="1" applyAlignment="1">
      <alignment horizontal="left" vertical="center" wrapText="1"/>
    </xf>
    <xf numFmtId="0" fontId="62" fillId="0" borderId="1" xfId="4" applyFont="1" applyBorder="1" applyAlignment="1">
      <alignment vertical="top" wrapText="1"/>
    </xf>
    <xf numFmtId="0" fontId="61" fillId="0" borderId="1" xfId="4" applyFont="1" applyBorder="1" applyAlignment="1">
      <alignment vertical="center" wrapText="1"/>
    </xf>
    <xf numFmtId="0" fontId="64" fillId="0" borderId="0" xfId="4" applyFont="1" applyAlignment="1">
      <alignment horizontal="left" vertical="center" wrapText="1"/>
    </xf>
    <xf numFmtId="0" fontId="61" fillId="0" borderId="58" xfId="4" applyFont="1" applyBorder="1" applyAlignment="1">
      <alignment vertical="center" wrapText="1"/>
    </xf>
    <xf numFmtId="0" fontId="61" fillId="0" borderId="52" xfId="4" applyFont="1" applyBorder="1" applyAlignment="1">
      <alignment vertical="center" wrapText="1"/>
    </xf>
    <xf numFmtId="0" fontId="61" fillId="0" borderId="54" xfId="4" applyFont="1" applyBorder="1" applyAlignment="1">
      <alignment vertical="center" wrapText="1"/>
    </xf>
    <xf numFmtId="0" fontId="61" fillId="0" borderId="49" xfId="4" applyFont="1" applyBorder="1" applyAlignment="1">
      <alignment vertical="center" wrapText="1"/>
    </xf>
    <xf numFmtId="0" fontId="62" fillId="0" borderId="4" xfId="4" applyFont="1" applyBorder="1" applyAlignment="1">
      <alignment horizontal="left" vertical="center" wrapText="1"/>
    </xf>
    <xf numFmtId="0" fontId="61" fillId="0" borderId="18" xfId="4" applyFont="1" applyBorder="1" applyAlignment="1">
      <alignment vertical="center" wrapText="1"/>
    </xf>
    <xf numFmtId="0" fontId="61" fillId="0" borderId="1" xfId="4" applyFont="1" applyBorder="1" applyAlignment="1">
      <alignment horizontal="center" vertical="center" wrapText="1"/>
    </xf>
    <xf numFmtId="0" fontId="62" fillId="0" borderId="1" xfId="4" applyFont="1" applyBorder="1" applyAlignment="1">
      <alignment vertical="center" wrapText="1" shrinkToFit="1"/>
    </xf>
    <xf numFmtId="0" fontId="65" fillId="0" borderId="1" xfId="4" applyFont="1" applyBorder="1" applyAlignment="1">
      <alignment vertical="center" wrapText="1"/>
    </xf>
    <xf numFmtId="0" fontId="62" fillId="0" borderId="0" xfId="4" applyFont="1" applyAlignment="1">
      <alignment horizontal="center" vertical="center"/>
    </xf>
    <xf numFmtId="0" fontId="62" fillId="0" borderId="0" xfId="4" applyFont="1" applyAlignment="1">
      <alignment vertical="center" wrapText="1"/>
    </xf>
    <xf numFmtId="0" fontId="62" fillId="0" borderId="0" xfId="4" applyFont="1" applyAlignment="1">
      <alignment horizontal="left" vertical="center" indent="1"/>
    </xf>
    <xf numFmtId="0" fontId="66" fillId="0" borderId="0" xfId="4" applyFont="1" applyAlignment="1">
      <alignment horizontal="center" vertical="center"/>
    </xf>
    <xf numFmtId="0" fontId="66" fillId="0" borderId="0" xfId="4" applyFont="1" applyAlignment="1">
      <alignment vertical="center" wrapText="1"/>
    </xf>
    <xf numFmtId="0" fontId="66" fillId="0" borderId="0" xfId="4" applyFont="1">
      <alignment vertical="center"/>
    </xf>
    <xf numFmtId="0" fontId="61" fillId="0" borderId="23" xfId="4" applyFont="1" applyBorder="1" applyAlignment="1">
      <alignment vertical="center" wrapText="1"/>
    </xf>
    <xf numFmtId="0" fontId="62" fillId="13" borderId="2" xfId="4" applyFont="1" applyFill="1" applyBorder="1" applyAlignment="1">
      <alignment horizontal="center" vertical="center"/>
    </xf>
    <xf numFmtId="0" fontId="62" fillId="0" borderId="1" xfId="4" applyFont="1" applyBorder="1" applyAlignment="1">
      <alignment horizontal="left" vertical="top"/>
    </xf>
    <xf numFmtId="0" fontId="62" fillId="0" borderId="1" xfId="4" applyFont="1" applyBorder="1" applyAlignment="1">
      <alignment vertical="top"/>
    </xf>
    <xf numFmtId="0" fontId="61" fillId="0" borderId="18" xfId="4" applyFont="1" applyBorder="1">
      <alignment vertical="center"/>
    </xf>
    <xf numFmtId="0" fontId="62" fillId="13" borderId="1" xfId="4" applyFont="1" applyFill="1" applyBorder="1" applyAlignment="1">
      <alignment horizontal="center" vertical="center"/>
    </xf>
    <xf numFmtId="0" fontId="63" fillId="0" borderId="0" xfId="4" applyFont="1" applyAlignment="1">
      <alignment horizontal="left" vertical="center"/>
    </xf>
    <xf numFmtId="0" fontId="63" fillId="13" borderId="1" xfId="4" applyFont="1" applyFill="1" applyBorder="1" applyAlignment="1">
      <alignment horizontal="center" vertical="center" wrapText="1"/>
    </xf>
    <xf numFmtId="0" fontId="5" fillId="0" borderId="0" xfId="9" applyFont="1"/>
    <xf numFmtId="0" fontId="5" fillId="0" borderId="0" xfId="9" applyFont="1" applyAlignment="1">
      <alignment wrapText="1"/>
    </xf>
    <xf numFmtId="0" fontId="6" fillId="0" borderId="0" xfId="10" applyFont="1"/>
    <xf numFmtId="0" fontId="9" fillId="0" borderId="12" xfId="10" applyFont="1" applyBorder="1" applyAlignment="1">
      <alignment horizontal="center" vertical="center" wrapText="1" shrinkToFit="1"/>
    </xf>
    <xf numFmtId="0" fontId="9" fillId="0" borderId="1" xfId="10" applyFont="1" applyBorder="1" applyAlignment="1">
      <alignment horizontal="center" vertical="center" wrapText="1" shrinkToFit="1"/>
    </xf>
    <xf numFmtId="0" fontId="9" fillId="0" borderId="1" xfId="10" applyFont="1" applyBorder="1" applyAlignment="1">
      <alignment horizontal="center" vertical="center" shrinkToFit="1"/>
    </xf>
    <xf numFmtId="0" fontId="5" fillId="0" borderId="0" xfId="10" applyFont="1"/>
    <xf numFmtId="0" fontId="5" fillId="0" borderId="0" xfId="10" applyFont="1" applyAlignment="1">
      <alignment vertical="center"/>
    </xf>
    <xf numFmtId="0" fontId="5" fillId="0" borderId="0" xfId="10" applyFont="1" applyAlignment="1">
      <alignment vertical="center" wrapText="1"/>
    </xf>
    <xf numFmtId="0" fontId="6" fillId="0" borderId="0" xfId="9" applyFont="1"/>
    <xf numFmtId="0" fontId="6" fillId="0" borderId="0" xfId="9" applyFont="1" applyAlignment="1">
      <alignment horizontal="left" vertical="center"/>
    </xf>
    <xf numFmtId="0" fontId="6" fillId="0" borderId="0" xfId="11" applyFont="1"/>
    <xf numFmtId="0" fontId="6" fillId="0" borderId="0" xfId="10"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1" applyFont="1" applyAlignment="1">
      <alignment horizontal="center" vertical="center" shrinkToFit="1"/>
    </xf>
    <xf numFmtId="0" fontId="6" fillId="0" borderId="0" xfId="11" applyFont="1" applyAlignment="1">
      <alignment vertical="center" wrapText="1" shrinkToFit="1" readingOrder="1"/>
    </xf>
    <xf numFmtId="183" fontId="6" fillId="0" borderId="0" xfId="11" applyNumberFormat="1" applyFont="1" applyAlignment="1">
      <alignment horizontal="center" vertical="center" shrinkToFit="1" readingOrder="1"/>
    </xf>
    <xf numFmtId="0" fontId="6" fillId="0" borderId="0" xfId="11" applyFont="1" applyAlignment="1">
      <alignment horizontal="center" vertical="center" wrapText="1"/>
    </xf>
    <xf numFmtId="0" fontId="6" fillId="0" borderId="0" xfId="11" applyFont="1" applyAlignment="1">
      <alignment horizontal="center" vertical="center"/>
    </xf>
    <xf numFmtId="38" fontId="5" fillId="2" borderId="82" xfId="1" applyFont="1" applyFill="1" applyBorder="1" applyAlignment="1">
      <alignment horizontal="right" vertical="center" shrinkToFit="1" readingOrder="1"/>
    </xf>
    <xf numFmtId="0" fontId="5" fillId="0" borderId="0" xfId="11" applyFont="1" applyAlignment="1">
      <alignment horizontal="center" vertical="center" shrinkToFit="1"/>
    </xf>
    <xf numFmtId="38" fontId="5" fillId="2" borderId="83" xfId="1" applyFont="1" applyFill="1" applyBorder="1" applyAlignment="1">
      <alignment horizontal="right" vertical="center" shrinkToFit="1" readingOrder="1"/>
    </xf>
    <xf numFmtId="38" fontId="5" fillId="2" borderId="86" xfId="1" applyFont="1" applyFill="1" applyBorder="1" applyAlignment="1">
      <alignment horizontal="right" vertical="center" shrinkToFit="1" readingOrder="1"/>
    </xf>
    <xf numFmtId="38" fontId="5" fillId="2" borderId="18" xfId="1" applyFont="1" applyFill="1" applyBorder="1" applyAlignment="1">
      <alignment horizontal="right" vertical="center" wrapText="1"/>
    </xf>
    <xf numFmtId="38" fontId="5" fillId="2" borderId="87" xfId="1" applyFont="1" applyFill="1" applyBorder="1" applyAlignment="1">
      <alignment horizontal="right" vertical="center" shrinkToFit="1" readingOrder="1"/>
    </xf>
    <xf numFmtId="38" fontId="5" fillId="2" borderId="1" xfId="1" applyFont="1" applyFill="1" applyBorder="1" applyAlignment="1">
      <alignment horizontal="right" vertical="center" wrapText="1" shrinkToFit="1" readingOrder="1"/>
    </xf>
    <xf numFmtId="38" fontId="5" fillId="2" borderId="43" xfId="1" applyFont="1" applyFill="1" applyBorder="1" applyAlignment="1">
      <alignment horizontal="right" vertical="center" shrinkToFit="1" readingOrder="1"/>
    </xf>
    <xf numFmtId="38" fontId="5" fillId="2" borderId="2" xfId="1" applyFont="1" applyFill="1" applyBorder="1" applyAlignment="1">
      <alignment horizontal="right" vertical="center" wrapText="1" shrinkToFit="1" readingOrder="1"/>
    </xf>
    <xf numFmtId="38" fontId="5" fillId="2" borderId="43" xfId="1" applyFont="1" applyFill="1" applyBorder="1" applyAlignment="1">
      <alignment horizontal="right" vertical="center" wrapText="1"/>
    </xf>
    <xf numFmtId="38" fontId="5" fillId="2" borderId="10" xfId="1" applyFont="1" applyFill="1" applyBorder="1" applyAlignment="1">
      <alignment horizontal="right" vertical="center" wrapText="1" shrinkToFit="1" readingOrder="1"/>
    </xf>
    <xf numFmtId="0" fontId="5" fillId="4" borderId="2" xfId="11" applyFont="1" applyFill="1" applyBorder="1" applyAlignment="1">
      <alignment horizontal="center" vertical="center" wrapText="1" shrinkToFit="1" readingOrder="1"/>
    </xf>
    <xf numFmtId="0" fontId="5" fillId="4" borderId="1" xfId="10" applyFont="1" applyFill="1" applyBorder="1" applyAlignment="1">
      <alignment horizontal="center" vertical="center" wrapText="1"/>
    </xf>
    <xf numFmtId="0" fontId="5" fillId="0" borderId="0" xfId="11" applyFont="1" applyAlignment="1">
      <alignment horizontal="right"/>
    </xf>
    <xf numFmtId="197" fontId="69" fillId="0" borderId="0" xfId="11" applyNumberFormat="1" applyFont="1" applyAlignment="1">
      <alignment horizontal="left"/>
    </xf>
    <xf numFmtId="0" fontId="69" fillId="0" borderId="0" xfId="11" applyFont="1" applyAlignment="1">
      <alignment horizontal="right" vertical="center"/>
    </xf>
    <xf numFmtId="197" fontId="70" fillId="0" borderId="0" xfId="11" applyNumberFormat="1" applyFont="1" applyAlignment="1">
      <alignment horizontal="left" vertical="center"/>
    </xf>
    <xf numFmtId="0" fontId="69" fillId="0" borderId="15" xfId="9" applyFont="1" applyBorder="1" applyAlignment="1">
      <alignment horizontal="right" vertical="center" wrapText="1" shrinkToFit="1"/>
    </xf>
    <xf numFmtId="197" fontId="70" fillId="0" borderId="15" xfId="11" applyNumberFormat="1" applyFont="1" applyBorder="1" applyAlignment="1">
      <alignment horizontal="left" vertical="center"/>
    </xf>
    <xf numFmtId="0" fontId="9" fillId="0" borderId="0" xfId="9" applyFont="1" applyAlignment="1">
      <alignment horizontal="left" vertical="center" wrapText="1"/>
    </xf>
    <xf numFmtId="0" fontId="5" fillId="0" borderId="0" xfId="9" applyFont="1" applyAlignment="1">
      <alignment vertical="center"/>
    </xf>
    <xf numFmtId="38" fontId="5" fillId="0" borderId="0" xfId="12" applyFont="1" applyFill="1" applyBorder="1" applyAlignment="1">
      <alignment vertical="center"/>
    </xf>
    <xf numFmtId="38" fontId="16" fillId="0" borderId="0" xfId="12" applyFont="1" applyFill="1" applyBorder="1" applyAlignment="1">
      <alignment vertical="center"/>
    </xf>
    <xf numFmtId="0" fontId="5" fillId="0" borderId="0" xfId="9" applyFont="1" applyAlignment="1">
      <alignment horizontal="center" vertical="center"/>
    </xf>
    <xf numFmtId="0" fontId="5" fillId="0" borderId="0" xfId="9" applyFont="1" applyAlignment="1">
      <alignment horizontal="left" vertical="center" wrapText="1"/>
    </xf>
    <xf numFmtId="0" fontId="9" fillId="0" borderId="0" xfId="9" applyFont="1" applyAlignment="1">
      <alignment horizontal="left" vertical="center"/>
    </xf>
    <xf numFmtId="0" fontId="5" fillId="0" borderId="90" xfId="9" applyFont="1" applyBorder="1"/>
    <xf numFmtId="0" fontId="6" fillId="0" borderId="91" xfId="9" applyFont="1" applyBorder="1" applyAlignment="1">
      <alignment vertical="center"/>
    </xf>
    <xf numFmtId="202" fontId="6" fillId="0" borderId="92" xfId="9" applyNumberFormat="1" applyFont="1" applyBorder="1" applyAlignment="1">
      <alignment vertical="center"/>
    </xf>
    <xf numFmtId="0" fontId="6" fillId="0" borderId="93" xfId="9" applyFont="1" applyBorder="1" applyAlignment="1">
      <alignment vertical="center"/>
    </xf>
    <xf numFmtId="38" fontId="6" fillId="2" borderId="94" xfId="1" applyFont="1" applyFill="1" applyBorder="1" applyAlignment="1">
      <alignment horizontal="right" vertical="center" shrinkToFit="1"/>
    </xf>
    <xf numFmtId="38" fontId="6" fillId="2" borderId="95" xfId="1" applyFont="1" applyFill="1" applyBorder="1" applyAlignment="1">
      <alignment horizontal="right" vertical="center" shrinkToFit="1"/>
    </xf>
    <xf numFmtId="38" fontId="6" fillId="2" borderId="96" xfId="1" applyFont="1" applyFill="1" applyBorder="1" applyAlignment="1">
      <alignment horizontal="right" vertical="center" shrinkToFit="1"/>
    </xf>
    <xf numFmtId="0" fontId="5" fillId="3" borderId="75" xfId="9" applyFont="1" applyFill="1" applyBorder="1" applyAlignment="1">
      <alignment horizontal="center" vertical="center"/>
    </xf>
    <xf numFmtId="0" fontId="5" fillId="3" borderId="103" xfId="9" applyFont="1" applyFill="1" applyBorder="1" applyAlignment="1">
      <alignment horizontal="center" vertical="center"/>
    </xf>
    <xf numFmtId="202" fontId="6" fillId="3" borderId="8" xfId="9" applyNumberFormat="1" applyFont="1" applyFill="1" applyBorder="1" applyAlignment="1">
      <alignment horizontal="center" vertical="center" shrinkToFit="1"/>
    </xf>
    <xf numFmtId="195" fontId="6" fillId="3" borderId="104" xfId="9" applyNumberFormat="1" applyFont="1" applyFill="1" applyBorder="1" applyAlignment="1">
      <alignment horizontal="center" vertical="center"/>
    </xf>
    <xf numFmtId="38" fontId="6" fillId="2" borderId="105" xfId="1" applyFont="1" applyFill="1" applyBorder="1" applyAlignment="1">
      <alignment horizontal="right" vertical="center" shrinkToFit="1"/>
    </xf>
    <xf numFmtId="204" fontId="6" fillId="3" borderId="1" xfId="1" applyNumberFormat="1" applyFont="1" applyFill="1" applyBorder="1" applyAlignment="1">
      <alignment horizontal="right" vertical="center" shrinkToFit="1"/>
    </xf>
    <xf numFmtId="204" fontId="6" fillId="3" borderId="106" xfId="1" applyNumberFormat="1" applyFont="1" applyFill="1" applyBorder="1" applyAlignment="1">
      <alignment horizontal="right" vertical="center" shrinkToFit="1"/>
    </xf>
    <xf numFmtId="0" fontId="13" fillId="3" borderId="107" xfId="9" applyFont="1" applyFill="1" applyBorder="1" applyAlignment="1">
      <alignment horizontal="center" vertical="center" wrapText="1" shrinkToFit="1"/>
    </xf>
    <xf numFmtId="0" fontId="6" fillId="3" borderId="12" xfId="9" applyFont="1" applyFill="1" applyBorder="1" applyAlignment="1">
      <alignment vertical="center" shrinkToFit="1"/>
    </xf>
    <xf numFmtId="202" fontId="6" fillId="3" borderId="108" xfId="9" applyNumberFormat="1" applyFont="1" applyFill="1" applyBorder="1" applyAlignment="1">
      <alignment horizontal="center" vertical="center" shrinkToFit="1"/>
    </xf>
    <xf numFmtId="0" fontId="5" fillId="3" borderId="110" xfId="9" applyFont="1" applyFill="1" applyBorder="1" applyAlignment="1">
      <alignment horizontal="center" vertical="center"/>
    </xf>
    <xf numFmtId="202" fontId="6" fillId="3" borderId="111" xfId="9" applyNumberFormat="1" applyFont="1" applyFill="1" applyBorder="1" applyAlignment="1">
      <alignment horizontal="center" vertical="center" shrinkToFit="1"/>
    </xf>
    <xf numFmtId="195" fontId="6" fillId="3" borderId="112" xfId="9" applyNumberFormat="1" applyFont="1" applyFill="1" applyBorder="1" applyAlignment="1">
      <alignment horizontal="center" vertical="center"/>
    </xf>
    <xf numFmtId="38" fontId="6" fillId="2" borderId="113" xfId="1" applyFont="1" applyFill="1" applyBorder="1" applyAlignment="1">
      <alignment horizontal="right" vertical="center" shrinkToFit="1"/>
    </xf>
    <xf numFmtId="204" fontId="6" fillId="3" borderId="111" xfId="1" applyNumberFormat="1" applyFont="1" applyFill="1" applyBorder="1" applyAlignment="1">
      <alignment horizontal="right" vertical="center" shrinkToFit="1"/>
    </xf>
    <xf numFmtId="204" fontId="6" fillId="3" borderId="112" xfId="1" applyNumberFormat="1" applyFont="1" applyFill="1" applyBorder="1" applyAlignment="1">
      <alignment horizontal="right" vertical="center" shrinkToFit="1"/>
    </xf>
    <xf numFmtId="0" fontId="13" fillId="3" borderId="113" xfId="9" applyFont="1" applyFill="1" applyBorder="1" applyAlignment="1">
      <alignment horizontal="center" vertical="center" wrapText="1" shrinkToFit="1"/>
    </xf>
    <xf numFmtId="0" fontId="6" fillId="3" borderId="116" xfId="9" applyFont="1" applyFill="1" applyBorder="1" applyAlignment="1">
      <alignment vertical="center" shrinkToFit="1"/>
    </xf>
    <xf numFmtId="202" fontId="6" fillId="3" borderId="117" xfId="9" applyNumberFormat="1" applyFont="1" applyFill="1" applyBorder="1" applyAlignment="1">
      <alignment horizontal="center" vertical="center" shrinkToFit="1"/>
    </xf>
    <xf numFmtId="204" fontId="6" fillId="3" borderId="12" xfId="1" applyNumberFormat="1" applyFont="1" applyFill="1" applyBorder="1" applyAlignment="1">
      <alignment horizontal="right" vertical="center" shrinkToFit="1"/>
    </xf>
    <xf numFmtId="204" fontId="6" fillId="3" borderId="118" xfId="1" applyNumberFormat="1" applyFont="1" applyFill="1" applyBorder="1" applyAlignment="1">
      <alignment horizontal="right" vertical="center" shrinkToFit="1"/>
    </xf>
    <xf numFmtId="38" fontId="6" fillId="2" borderId="107" xfId="1" applyFont="1" applyFill="1" applyBorder="1" applyAlignment="1">
      <alignment horizontal="right" vertical="center" shrinkToFit="1"/>
    </xf>
    <xf numFmtId="0" fontId="13" fillId="3" borderId="119" xfId="9" applyFont="1" applyFill="1" applyBorder="1" applyAlignment="1">
      <alignment horizontal="center" vertical="center" wrapText="1" shrinkToFit="1"/>
    </xf>
    <xf numFmtId="202" fontId="6" fillId="3" borderId="120" xfId="9" applyNumberFormat="1" applyFont="1" applyFill="1" applyBorder="1" applyAlignment="1">
      <alignment horizontal="center" vertical="center" shrinkToFit="1"/>
    </xf>
    <xf numFmtId="0" fontId="5" fillId="3" borderId="100" xfId="9" applyFont="1" applyFill="1" applyBorder="1" applyAlignment="1">
      <alignment horizontal="center" vertical="center"/>
    </xf>
    <xf numFmtId="202" fontId="6" fillId="3" borderId="18" xfId="9" applyNumberFormat="1" applyFont="1" applyFill="1" applyBorder="1" applyAlignment="1">
      <alignment horizontal="center" vertical="center" shrinkToFit="1"/>
    </xf>
    <xf numFmtId="195" fontId="6" fillId="3" borderId="101" xfId="9" applyNumberFormat="1" applyFont="1" applyFill="1" applyBorder="1" applyAlignment="1">
      <alignment horizontal="center" vertical="center"/>
    </xf>
    <xf numFmtId="0" fontId="13" fillId="3" borderId="102" xfId="9" applyFont="1" applyFill="1" applyBorder="1" applyAlignment="1">
      <alignment horizontal="center" vertical="center" wrapText="1" shrinkToFit="1"/>
    </xf>
    <xf numFmtId="0" fontId="5" fillId="4" borderId="75" xfId="9" applyFont="1" applyFill="1" applyBorder="1" applyAlignment="1">
      <alignment horizontal="center" vertical="center" wrapText="1"/>
    </xf>
    <xf numFmtId="0" fontId="5" fillId="4" borderId="121" xfId="9" applyFont="1" applyFill="1" applyBorder="1" applyAlignment="1">
      <alignment horizontal="center" vertical="center" wrapText="1"/>
    </xf>
    <xf numFmtId="0" fontId="5" fillId="4" borderId="122" xfId="9" applyFont="1" applyFill="1" applyBorder="1" applyAlignment="1">
      <alignment horizontal="center" vertical="center" wrapText="1"/>
    </xf>
    <xf numFmtId="0" fontId="5" fillId="4" borderId="123" xfId="9" applyFont="1" applyFill="1" applyBorder="1" applyAlignment="1">
      <alignment horizontal="center" vertical="center" wrapText="1"/>
    </xf>
    <xf numFmtId="0" fontId="6" fillId="4" borderId="124" xfId="9" applyFont="1" applyFill="1" applyBorder="1" applyAlignment="1">
      <alignment horizontal="center" vertical="center" wrapText="1"/>
    </xf>
    <xf numFmtId="0" fontId="6" fillId="4" borderId="122" xfId="9" applyFont="1" applyFill="1" applyBorder="1" applyAlignment="1">
      <alignment horizontal="center" vertical="center" wrapText="1"/>
    </xf>
    <xf numFmtId="0" fontId="6" fillId="4" borderId="123" xfId="9" applyFont="1" applyFill="1" applyBorder="1" applyAlignment="1">
      <alignment horizontal="center" vertical="center" wrapText="1"/>
    </xf>
    <xf numFmtId="0" fontId="6" fillId="4" borderId="124" xfId="9" applyFont="1" applyFill="1" applyBorder="1" applyAlignment="1">
      <alignment horizontal="center" vertical="center" wrapText="1" shrinkToFit="1"/>
    </xf>
    <xf numFmtId="0" fontId="6" fillId="4" borderId="127" xfId="9" applyFont="1" applyFill="1" applyBorder="1" applyAlignment="1">
      <alignment horizontal="center" vertical="center"/>
    </xf>
    <xf numFmtId="0" fontId="3" fillId="0" borderId="0" xfId="8" applyFont="1">
      <alignment vertical="center"/>
    </xf>
    <xf numFmtId="0" fontId="36" fillId="0" borderId="0" xfId="9" applyFont="1"/>
    <xf numFmtId="0" fontId="17" fillId="0" borderId="0" xfId="0" applyFont="1">
      <alignment vertical="center"/>
    </xf>
    <xf numFmtId="0" fontId="17" fillId="0" borderId="33" xfId="0" applyFont="1" applyBorder="1">
      <alignment vertical="center"/>
    </xf>
    <xf numFmtId="0" fontId="17" fillId="0" borderId="32" xfId="0" applyFont="1" applyBorder="1">
      <alignment vertical="center"/>
    </xf>
    <xf numFmtId="0" fontId="6" fillId="0" borderId="32" xfId="0" applyFont="1" applyBorder="1">
      <alignment vertical="center"/>
    </xf>
    <xf numFmtId="0" fontId="6" fillId="0" borderId="31" xfId="0" applyFont="1" applyBorder="1">
      <alignment vertical="center"/>
    </xf>
    <xf numFmtId="0" fontId="17" fillId="0" borderId="30" xfId="0" applyFont="1" applyBorder="1">
      <alignment vertical="center"/>
    </xf>
    <xf numFmtId="191" fontId="15" fillId="0" borderId="3" xfId="0" applyNumberFormat="1" applyFont="1" applyBorder="1" applyAlignment="1">
      <alignment horizontal="center" vertical="center"/>
    </xf>
    <xf numFmtId="0" fontId="6" fillId="0" borderId="29" xfId="0" applyFont="1" applyBorder="1">
      <alignment vertical="center"/>
    </xf>
    <xf numFmtId="0" fontId="5" fillId="0" borderId="28" xfId="0" applyFont="1" applyBorder="1">
      <alignment vertical="center"/>
    </xf>
    <xf numFmtId="0" fontId="5" fillId="0" borderId="27" xfId="0" applyFont="1" applyBorder="1">
      <alignment vertical="center"/>
    </xf>
    <xf numFmtId="180" fontId="16" fillId="0" borderId="27" xfId="0" applyNumberFormat="1" applyFont="1" applyBorder="1" applyAlignment="1">
      <alignment vertical="center" wrapText="1" shrinkToFit="1"/>
    </xf>
    <xf numFmtId="0" fontId="5" fillId="0" borderId="27" xfId="0" applyFont="1" applyBorder="1" applyAlignment="1">
      <alignment horizontal="center" vertical="center" wrapText="1"/>
    </xf>
    <xf numFmtId="0" fontId="5" fillId="0" borderId="26" xfId="0" applyFont="1" applyBorder="1" applyAlignment="1">
      <alignment horizontal="left" vertical="center"/>
    </xf>
    <xf numFmtId="193" fontId="5" fillId="0" borderId="0" xfId="0" applyNumberFormat="1" applyFont="1">
      <alignment vertical="center"/>
    </xf>
    <xf numFmtId="0" fontId="59" fillId="0" borderId="0" xfId="0" applyFont="1">
      <alignment vertical="center"/>
    </xf>
    <xf numFmtId="0" fontId="6" fillId="5" borderId="1" xfId="0" applyFont="1" applyFill="1" applyBorder="1">
      <alignment vertical="center"/>
    </xf>
    <xf numFmtId="0" fontId="6" fillId="5" borderId="4" xfId="0" applyFont="1" applyFill="1" applyBorder="1" applyAlignment="1">
      <alignment vertical="center" shrinkToFit="1"/>
    </xf>
    <xf numFmtId="0" fontId="6" fillId="5" borderId="2" xfId="0" applyFont="1" applyFill="1" applyBorder="1" applyAlignment="1">
      <alignment horizontal="right" vertical="center" shrinkToFit="1"/>
    </xf>
    <xf numFmtId="0" fontId="59" fillId="5" borderId="4" xfId="0" applyFont="1" applyFill="1" applyBorder="1">
      <alignment vertical="center"/>
    </xf>
    <xf numFmtId="0" fontId="59" fillId="5" borderId="2" xfId="0" applyFont="1" applyFill="1" applyBorder="1" applyAlignment="1">
      <alignment horizontal="right" vertical="center"/>
    </xf>
    <xf numFmtId="0" fontId="71" fillId="5" borderId="1" xfId="0" applyFont="1" applyFill="1" applyBorder="1">
      <alignment vertical="center"/>
    </xf>
    <xf numFmtId="0" fontId="59" fillId="5" borderId="1" xfId="0" applyFont="1" applyFill="1" applyBorder="1">
      <alignment vertical="center"/>
    </xf>
    <xf numFmtId="205" fontId="5" fillId="2" borderId="11" xfId="0" applyNumberFormat="1" applyFont="1" applyFill="1" applyBorder="1" applyAlignment="1">
      <alignment horizontal="right" vertical="center" shrinkToFit="1"/>
    </xf>
    <xf numFmtId="206" fontId="5" fillId="2" borderId="2" xfId="0" applyNumberFormat="1" applyFont="1" applyFill="1" applyBorder="1" applyAlignment="1">
      <alignment horizontal="right" vertical="center" shrinkToFit="1"/>
    </xf>
    <xf numFmtId="205" fontId="5" fillId="2" borderId="4" xfId="0" applyNumberFormat="1" applyFont="1" applyFill="1" applyBorder="1" applyAlignment="1">
      <alignment horizontal="right" vertical="center" shrinkToFit="1"/>
    </xf>
    <xf numFmtId="207" fontId="5" fillId="3" borderId="2" xfId="0" applyNumberFormat="1" applyFont="1" applyFill="1" applyBorder="1" applyAlignment="1">
      <alignment horizontal="right" vertical="center" shrinkToFit="1"/>
    </xf>
    <xf numFmtId="207" fontId="5" fillId="3" borderId="6"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6" fillId="0" borderId="0" xfId="0" applyFont="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6" fillId="0" borderId="13" xfId="0" applyFont="1" applyBorder="1" applyAlignment="1">
      <alignment horizontal="center" vertical="center"/>
    </xf>
    <xf numFmtId="0" fontId="31" fillId="0" borderId="13" xfId="0" applyFont="1" applyBorder="1">
      <alignment vertical="center"/>
    </xf>
    <xf numFmtId="0" fontId="12" fillId="0" borderId="0" xfId="2" applyFont="1" applyAlignment="1">
      <alignment horizontal="center" vertical="center" textRotation="255" wrapText="1"/>
    </xf>
    <xf numFmtId="0" fontId="12" fillId="0" borderId="13" xfId="2" applyFont="1" applyBorder="1" applyAlignment="1">
      <alignment horizontal="center" vertical="center" textRotation="255" wrapText="1"/>
    </xf>
    <xf numFmtId="202" fontId="26" fillId="3" borderId="129" xfId="0" applyNumberFormat="1" applyFont="1" applyFill="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horizontal="center" vertical="center"/>
    </xf>
    <xf numFmtId="0" fontId="5" fillId="0" borderId="15" xfId="0" applyFont="1" applyBorder="1">
      <alignment vertical="center"/>
    </xf>
    <xf numFmtId="0" fontId="31" fillId="0" borderId="15" xfId="4" applyFont="1" applyBorder="1">
      <alignment vertical="center"/>
    </xf>
    <xf numFmtId="0" fontId="5" fillId="0" borderId="15" xfId="0" applyFont="1" applyBorder="1" applyAlignment="1">
      <alignment horizontal="center" vertical="center" textRotation="255"/>
    </xf>
    <xf numFmtId="202" fontId="5" fillId="3" borderId="129" xfId="0" applyNumberFormat="1" applyFont="1" applyFill="1" applyBorder="1">
      <alignment vertical="center"/>
    </xf>
    <xf numFmtId="0" fontId="5" fillId="0" borderId="131" xfId="0" applyFont="1" applyBorder="1">
      <alignment vertical="center"/>
    </xf>
    <xf numFmtId="202" fontId="5" fillId="3" borderId="10" xfId="0" applyNumberFormat="1" applyFont="1" applyFill="1" applyBorder="1">
      <alignment vertical="center"/>
    </xf>
    <xf numFmtId="0" fontId="5" fillId="0" borderId="6" xfId="0" applyFont="1" applyBorder="1">
      <alignment vertical="center"/>
    </xf>
    <xf numFmtId="0" fontId="9" fillId="0" borderId="0" xfId="0" applyFont="1">
      <alignment vertical="center"/>
    </xf>
    <xf numFmtId="202" fontId="5" fillId="3" borderId="129" xfId="0" applyNumberFormat="1" applyFont="1" applyFill="1" applyBorder="1" applyAlignment="1">
      <alignment vertical="center" wrapText="1"/>
    </xf>
    <xf numFmtId="0" fontId="5" fillId="0" borderId="0" xfId="0"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202" fontId="5" fillId="3" borderId="138" xfId="0" applyNumberFormat="1" applyFont="1" applyFill="1" applyBorder="1" applyAlignment="1">
      <alignment vertical="center" wrapText="1"/>
    </xf>
    <xf numFmtId="0" fontId="5" fillId="4" borderId="141" xfId="0" applyFont="1" applyFill="1" applyBorder="1" applyAlignment="1">
      <alignment horizontal="center" vertical="center" shrinkToFit="1"/>
    </xf>
    <xf numFmtId="0" fontId="5" fillId="0" borderId="13" xfId="0" applyFont="1" applyBorder="1">
      <alignment vertical="center"/>
    </xf>
    <xf numFmtId="0" fontId="31" fillId="0" borderId="13" xfId="4" applyFont="1" applyBorder="1">
      <alignment vertical="center"/>
    </xf>
    <xf numFmtId="0" fontId="5" fillId="0" borderId="13" xfId="0" applyFont="1" applyBorder="1" applyAlignment="1">
      <alignment horizontal="center" vertical="center" textRotation="255"/>
    </xf>
    <xf numFmtId="0" fontId="3" fillId="0" borderId="0" xfId="2" applyFont="1"/>
    <xf numFmtId="0" fontId="5" fillId="0" borderId="9" xfId="0" applyFont="1" applyBorder="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8"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9" fillId="0" borderId="0" xfId="0" applyFont="1">
      <alignment vertical="center"/>
    </xf>
    <xf numFmtId="0" fontId="18" fillId="0" borderId="0" xfId="0" applyFont="1" applyAlignment="1">
      <alignment vertical="center" wrapText="1"/>
    </xf>
    <xf numFmtId="0" fontId="39" fillId="0" borderId="0" xfId="0" applyFont="1" applyAlignment="1">
      <alignment horizontal="left" vertical="center"/>
    </xf>
    <xf numFmtId="0" fontId="72"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2" xfId="2" quotePrefix="1" applyFont="1" applyBorder="1" applyAlignment="1">
      <alignment vertical="center"/>
    </xf>
    <xf numFmtId="0" fontId="5" fillId="0" borderId="12" xfId="2" quotePrefix="1" applyFont="1" applyBorder="1" applyAlignment="1">
      <alignment vertical="center"/>
    </xf>
    <xf numFmtId="0" fontId="5" fillId="0" borderId="18" xfId="2" quotePrefix="1" applyFont="1" applyBorder="1" applyAlignment="1">
      <alignment vertical="center"/>
    </xf>
    <xf numFmtId="0" fontId="5" fillId="0" borderId="6" xfId="2" quotePrefix="1" applyFont="1" applyBorder="1" applyAlignment="1">
      <alignment vertical="center"/>
    </xf>
    <xf numFmtId="0" fontId="5" fillId="0" borderId="9" xfId="2" quotePrefix="1" applyFont="1" applyBorder="1" applyAlignment="1">
      <alignment vertical="center"/>
    </xf>
    <xf numFmtId="209" fontId="5" fillId="0" borderId="0" xfId="0" applyNumberFormat="1" applyFont="1">
      <alignment vertical="center"/>
    </xf>
    <xf numFmtId="0" fontId="5" fillId="0" borderId="0" xfId="0" applyFont="1" applyAlignment="1">
      <alignment horizontal="left" vertical="center"/>
    </xf>
    <xf numFmtId="0" fontId="5" fillId="0" borderId="10" xfId="2" quotePrefix="1"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39"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1" fontId="16" fillId="0" borderId="0" xfId="0" applyNumberFormat="1" applyFont="1" applyAlignment="1">
      <alignment horizontal="center" vertical="center"/>
    </xf>
    <xf numFmtId="0" fontId="75" fillId="0" borderId="0" xfId="13" applyFont="1"/>
    <xf numFmtId="0" fontId="75" fillId="0" borderId="0" xfId="13" applyFont="1" applyAlignment="1">
      <alignment vertical="center"/>
    </xf>
    <xf numFmtId="0" fontId="29" fillId="0" borderId="0" xfId="13" applyFont="1" applyAlignment="1">
      <alignment vertical="center"/>
    </xf>
    <xf numFmtId="0" fontId="29" fillId="0" borderId="83" xfId="13" applyFont="1" applyBorder="1" applyAlignment="1">
      <alignment vertical="center"/>
    </xf>
    <xf numFmtId="38" fontId="29" fillId="2" borderId="83" xfId="14" applyFont="1" applyFill="1" applyBorder="1">
      <alignment vertical="center"/>
    </xf>
    <xf numFmtId="0" fontId="29" fillId="3" borderId="8" xfId="13" applyFont="1" applyFill="1" applyBorder="1" applyAlignment="1">
      <alignment vertical="center"/>
    </xf>
    <xf numFmtId="0" fontId="29" fillId="0" borderId="8" xfId="13" applyFont="1" applyBorder="1" applyAlignment="1">
      <alignment vertical="center"/>
    </xf>
    <xf numFmtId="38" fontId="29" fillId="3" borderId="8" xfId="14" applyFont="1" applyFill="1" applyBorder="1">
      <alignment vertical="center"/>
    </xf>
    <xf numFmtId="0" fontId="29" fillId="3" borderId="8" xfId="13" applyFont="1" applyFill="1" applyBorder="1" applyAlignment="1">
      <alignment vertical="center" wrapText="1"/>
    </xf>
    <xf numFmtId="0" fontId="29" fillId="3" borderId="1" xfId="13" applyFont="1" applyFill="1" applyBorder="1" applyAlignment="1">
      <alignment vertical="center"/>
    </xf>
    <xf numFmtId="0" fontId="29" fillId="0" borderId="1" xfId="13" applyFont="1" applyBorder="1" applyAlignment="1">
      <alignment vertical="center"/>
    </xf>
    <xf numFmtId="38" fontId="29" fillId="3" borderId="1" xfId="14" applyFont="1" applyFill="1" applyBorder="1">
      <alignment vertical="center"/>
    </xf>
    <xf numFmtId="0" fontId="29" fillId="3" borderId="1" xfId="13" applyFont="1" applyFill="1" applyBorder="1" applyAlignment="1">
      <alignment vertical="center" wrapText="1"/>
    </xf>
    <xf numFmtId="0" fontId="75" fillId="0" borderId="0" xfId="13" applyFont="1" applyAlignment="1">
      <alignment horizontal="center"/>
    </xf>
    <xf numFmtId="0" fontId="75" fillId="4" borderId="1" xfId="13" applyFont="1" applyFill="1" applyBorder="1" applyAlignment="1">
      <alignment horizontal="center"/>
    </xf>
    <xf numFmtId="0" fontId="29" fillId="0" borderId="0" xfId="13" applyFont="1"/>
    <xf numFmtId="0" fontId="35" fillId="0" borderId="0" xfId="4" applyFont="1">
      <alignment vertical="center"/>
    </xf>
    <xf numFmtId="0" fontId="35" fillId="0" borderId="0" xfId="4" applyFont="1" applyAlignment="1">
      <alignment vertical="center" wrapText="1"/>
    </xf>
    <xf numFmtId="0" fontId="35" fillId="13" borderId="1" xfId="4" applyFont="1" applyFill="1" applyBorder="1" applyAlignment="1">
      <alignment horizontal="center" vertical="center"/>
    </xf>
    <xf numFmtId="0" fontId="35" fillId="0" borderId="1" xfId="4" applyFont="1" applyBorder="1" applyAlignment="1">
      <alignment vertical="center" wrapText="1"/>
    </xf>
    <xf numFmtId="0" fontId="35" fillId="0" borderId="8" xfId="4" applyFont="1" applyBorder="1" applyAlignment="1">
      <alignment vertical="center" wrapText="1"/>
    </xf>
    <xf numFmtId="0" fontId="31" fillId="0" borderId="0" xfId="4" applyFont="1" applyAlignment="1">
      <alignment horizontal="center" vertical="center"/>
    </xf>
    <xf numFmtId="0" fontId="31" fillId="0" borderId="0" xfId="4" applyFont="1" applyAlignment="1">
      <alignment vertical="center" wrapText="1"/>
    </xf>
    <xf numFmtId="0" fontId="31" fillId="0" borderId="0" xfId="4" applyFont="1">
      <alignment vertical="center"/>
    </xf>
    <xf numFmtId="0" fontId="34" fillId="0" borderId="0" xfId="4" applyFont="1" applyAlignment="1">
      <alignment horizontal="left" vertical="center"/>
    </xf>
    <xf numFmtId="0" fontId="35" fillId="13" borderId="1" xfId="4" applyFont="1" applyFill="1" applyBorder="1" applyAlignment="1">
      <alignment horizontal="center" vertical="center" wrapText="1"/>
    </xf>
    <xf numFmtId="0" fontId="31" fillId="0" borderId="0" xfId="4" applyFont="1" applyAlignment="1">
      <alignment horizontal="left" vertical="center" indent="1"/>
    </xf>
    <xf numFmtId="0" fontId="36" fillId="0" borderId="0" xfId="4" applyFont="1">
      <alignment vertical="center"/>
    </xf>
    <xf numFmtId="0" fontId="35" fillId="0" borderId="1" xfId="4" applyFont="1" applyBorder="1" applyAlignment="1">
      <alignment horizontal="left" vertical="center" wrapText="1"/>
    </xf>
    <xf numFmtId="0" fontId="31" fillId="0" borderId="8" xfId="4" applyFont="1" applyBorder="1" applyAlignment="1">
      <alignment horizontal="left" vertical="top" wrapText="1"/>
    </xf>
    <xf numFmtId="0" fontId="31" fillId="0" borderId="1" xfId="4" applyFont="1" applyBorder="1" applyAlignment="1">
      <alignment vertical="center" wrapText="1"/>
    </xf>
    <xf numFmtId="0" fontId="35" fillId="0" borderId="12" xfId="4" applyFont="1" applyBorder="1" applyAlignment="1">
      <alignment vertical="center" wrapText="1"/>
    </xf>
    <xf numFmtId="0" fontId="31" fillId="0" borderId="0" xfId="4" applyFont="1" applyAlignment="1">
      <alignment horizontal="left" vertical="center" wrapText="1"/>
    </xf>
    <xf numFmtId="0" fontId="35" fillId="0" borderId="4" xfId="4" applyFont="1" applyBorder="1" applyAlignment="1">
      <alignment horizontal="left" vertical="center" wrapText="1"/>
    </xf>
    <xf numFmtId="0" fontId="35" fillId="0" borderId="8" xfId="4" applyFont="1" applyBorder="1" applyAlignment="1">
      <alignment vertical="top" wrapText="1" shrinkToFit="1"/>
    </xf>
    <xf numFmtId="0" fontId="35" fillId="0" borderId="1" xfId="4" applyFont="1" applyBorder="1" applyAlignment="1">
      <alignment vertical="center" shrinkToFit="1"/>
    </xf>
    <xf numFmtId="0" fontId="35" fillId="0" borderId="0" xfId="4" applyFont="1" applyAlignment="1">
      <alignment horizontal="center" vertical="center"/>
    </xf>
    <xf numFmtId="0" fontId="35" fillId="0" borderId="0" xfId="4" applyFont="1" applyAlignment="1">
      <alignment horizontal="left" vertical="center" indent="1"/>
    </xf>
    <xf numFmtId="0" fontId="35" fillId="0" borderId="1" xfId="4" applyFont="1" applyBorder="1" applyAlignment="1">
      <alignment vertical="top" shrinkToFit="1"/>
    </xf>
    <xf numFmtId="0" fontId="31" fillId="13" borderId="1" xfId="4" applyFont="1" applyFill="1" applyBorder="1" applyAlignment="1">
      <alignment horizontal="center" vertical="center"/>
    </xf>
    <xf numFmtId="0" fontId="26" fillId="0" borderId="0" xfId="0" applyFont="1" applyAlignment="1">
      <alignment vertical="top"/>
    </xf>
    <xf numFmtId="0" fontId="6" fillId="3" borderId="1" xfId="0" applyFont="1" applyFill="1" applyBorder="1" applyAlignment="1">
      <alignment horizontal="center" vertical="center"/>
    </xf>
    <xf numFmtId="0" fontId="6" fillId="15" borderId="15" xfId="8" applyFont="1" applyFill="1" applyBorder="1" applyAlignment="1">
      <alignment horizontal="right" vertical="center"/>
    </xf>
    <xf numFmtId="0" fontId="32" fillId="3" borderId="0" xfId="8" applyFont="1" applyFill="1" applyAlignment="1">
      <alignment horizontal="center" vertical="center"/>
    </xf>
    <xf numFmtId="0" fontId="32" fillId="3" borderId="0" xfId="8" applyFont="1" applyFill="1">
      <alignment vertical="center"/>
    </xf>
    <xf numFmtId="0" fontId="6" fillId="0" borderId="0" xfId="8" applyFont="1">
      <alignmen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193" fontId="6" fillId="2" borderId="11" xfId="0" applyNumberFormat="1" applyFont="1" applyFill="1" applyBorder="1" applyAlignment="1">
      <alignment horizontal="center" vertical="center" wrapText="1"/>
    </xf>
    <xf numFmtId="0" fontId="6" fillId="2" borderId="12" xfId="0" applyFont="1" applyFill="1" applyBorder="1" applyAlignment="1">
      <alignment horizontal="center" vertical="center"/>
    </xf>
    <xf numFmtId="193" fontId="6" fillId="2"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207" fontId="5" fillId="2" borderId="2" xfId="0" applyNumberFormat="1" applyFont="1" applyFill="1" applyBorder="1" applyAlignment="1">
      <alignment horizontal="right" vertical="center"/>
    </xf>
    <xf numFmtId="194" fontId="5" fillId="2" borderId="4" xfId="0" applyNumberFormat="1" applyFont="1" applyFill="1" applyBorder="1" applyAlignment="1">
      <alignment horizontal="center" vertical="center"/>
    </xf>
    <xf numFmtId="0" fontId="29" fillId="3" borderId="1" xfId="13" applyFont="1" applyFill="1" applyBorder="1" applyAlignment="1">
      <alignment horizontal="center" vertical="center"/>
    </xf>
    <xf numFmtId="38" fontId="29" fillId="3" borderId="1" xfId="14" applyFont="1" applyFill="1" applyBorder="1" applyAlignment="1">
      <alignment horizontal="right" vertical="center"/>
    </xf>
    <xf numFmtId="0" fontId="3" fillId="0" borderId="0" xfId="8" applyFont="1" applyAlignment="1"/>
    <xf numFmtId="0" fontId="6" fillId="0" borderId="0" xfId="8" applyFont="1" applyAlignment="1"/>
    <xf numFmtId="0" fontId="3" fillId="0" borderId="0" xfId="8" applyFont="1" applyAlignment="1">
      <alignment horizontal="right" vertical="center"/>
    </xf>
    <xf numFmtId="0" fontId="3" fillId="0" borderId="0" xfId="8" applyFont="1" applyAlignment="1">
      <alignment horizontal="left" vertical="top"/>
    </xf>
    <xf numFmtId="0" fontId="3" fillId="0" borderId="0" xfId="8" applyFont="1" applyAlignment="1">
      <alignment horizontal="left" wrapText="1"/>
    </xf>
    <xf numFmtId="0" fontId="3" fillId="0" borderId="0" xfId="8" applyFont="1" applyAlignment="1">
      <alignment horizontal="left"/>
    </xf>
    <xf numFmtId="0" fontId="3" fillId="0" borderId="0" xfId="8" applyFont="1" applyAlignment="1">
      <alignment horizontal="right"/>
    </xf>
    <xf numFmtId="0" fontId="62" fillId="0" borderId="12" xfId="4" applyFont="1" applyBorder="1" applyAlignment="1">
      <alignment vertical="center" wrapText="1"/>
    </xf>
    <xf numFmtId="0" fontId="61" fillId="0" borderId="1" xfId="4" applyFont="1" applyBorder="1" applyAlignment="1">
      <alignment horizontal="center" vertical="center"/>
    </xf>
    <xf numFmtId="0" fontId="62" fillId="0" borderId="1" xfId="4" applyFont="1" applyBorder="1" applyAlignment="1">
      <alignment horizontal="center" vertical="center" wrapText="1"/>
    </xf>
    <xf numFmtId="0" fontId="62" fillId="0" borderId="10" xfId="4" applyFont="1" applyBorder="1" applyAlignment="1">
      <alignment horizontal="center" vertical="center" wrapText="1"/>
    </xf>
    <xf numFmtId="0" fontId="62" fillId="0" borderId="2" xfId="4" applyFont="1" applyBorder="1" applyAlignment="1">
      <alignment horizontal="center" vertical="center" wrapText="1"/>
    </xf>
    <xf numFmtId="0" fontId="63" fillId="13" borderId="1" xfId="4" applyFont="1" applyFill="1" applyBorder="1" applyAlignment="1">
      <alignment horizontal="center" vertical="center"/>
    </xf>
    <xf numFmtId="0" fontId="63" fillId="13" borderId="2" xfId="4" applyFont="1" applyFill="1" applyBorder="1" applyAlignment="1">
      <alignment horizontal="center" vertical="center"/>
    </xf>
    <xf numFmtId="0" fontId="79" fillId="0" borderId="18" xfId="4" applyFont="1" applyBorder="1">
      <alignment vertical="center"/>
    </xf>
    <xf numFmtId="0" fontId="79" fillId="13" borderId="18" xfId="4" applyFont="1" applyFill="1" applyBorder="1" applyAlignment="1">
      <alignment horizontal="center" vertical="center"/>
    </xf>
    <xf numFmtId="0" fontId="80" fillId="0" borderId="1" xfId="4" applyFont="1" applyBorder="1" applyAlignment="1">
      <alignment vertical="center" wrapText="1"/>
    </xf>
    <xf numFmtId="0" fontId="79" fillId="0" borderId="1" xfId="4" applyFont="1" applyBorder="1">
      <alignment vertical="center"/>
    </xf>
    <xf numFmtId="0" fontId="79" fillId="13" borderId="1" xfId="4" applyFont="1" applyFill="1" applyBorder="1" applyAlignment="1">
      <alignment horizontal="center" vertical="center"/>
    </xf>
    <xf numFmtId="0" fontId="79" fillId="0" borderId="1" xfId="4" applyFont="1" applyBorder="1" applyAlignment="1">
      <alignment vertical="center" wrapText="1"/>
    </xf>
    <xf numFmtId="0" fontId="79" fillId="13" borderId="1" xfId="4" applyFont="1" applyFill="1" applyBorder="1" applyAlignment="1">
      <alignment horizontal="center" vertical="center" wrapText="1"/>
    </xf>
    <xf numFmtId="0" fontId="79" fillId="0" borderId="12" xfId="4" applyFont="1" applyBorder="1" applyAlignment="1">
      <alignment vertical="center" wrapText="1"/>
    </xf>
    <xf numFmtId="0" fontId="80" fillId="0" borderId="58" xfId="4" applyFont="1" applyBorder="1" applyAlignment="1">
      <alignment vertical="center" wrapText="1"/>
    </xf>
    <xf numFmtId="0" fontId="80" fillId="0" borderId="1" xfId="4" applyFont="1" applyBorder="1">
      <alignment vertical="center"/>
    </xf>
    <xf numFmtId="0" fontId="79" fillId="13" borderId="12" xfId="4" applyFont="1" applyFill="1" applyBorder="1" applyAlignment="1">
      <alignment horizontal="center" vertical="center"/>
    </xf>
    <xf numFmtId="0" fontId="82" fillId="3" borderId="66" xfId="0" applyFont="1" applyFill="1" applyBorder="1">
      <alignment vertical="center"/>
    </xf>
    <xf numFmtId="0" fontId="82" fillId="3" borderId="151" xfId="0" applyFont="1" applyFill="1" applyBorder="1">
      <alignment vertical="center"/>
    </xf>
    <xf numFmtId="0" fontId="82" fillId="3" borderId="152" xfId="0" applyFont="1" applyFill="1" applyBorder="1">
      <alignment vertical="center"/>
    </xf>
    <xf numFmtId="0" fontId="83" fillId="3" borderId="152" xfId="0" applyFont="1" applyFill="1" applyBorder="1">
      <alignment vertical="center"/>
    </xf>
    <xf numFmtId="0" fontId="84" fillId="3" borderId="152" xfId="0" applyFont="1" applyFill="1" applyBorder="1">
      <alignment vertical="center"/>
    </xf>
    <xf numFmtId="0" fontId="84" fillId="3" borderId="66" xfId="0" applyFont="1" applyFill="1" applyBorder="1">
      <alignment vertical="center"/>
    </xf>
    <xf numFmtId="0" fontId="29" fillId="16" borderId="59" xfId="0" applyFont="1" applyFill="1" applyBorder="1">
      <alignment vertical="center"/>
    </xf>
    <xf numFmtId="0" fontId="82" fillId="3" borderId="152" xfId="0" applyFont="1" applyFill="1" applyBorder="1" applyAlignment="1">
      <alignment vertical="center" shrinkToFit="1"/>
    </xf>
    <xf numFmtId="0" fontId="82" fillId="3" borderId="66" xfId="0" applyFont="1" applyFill="1" applyBorder="1" applyAlignment="1">
      <alignment vertical="center" shrinkToFit="1"/>
    </xf>
    <xf numFmtId="0" fontId="29" fillId="0" borderId="0" xfId="0" applyFont="1" applyFill="1">
      <alignment vertical="center"/>
    </xf>
    <xf numFmtId="0" fontId="35" fillId="0" borderId="1" xfId="4" applyFont="1" applyBorder="1" applyAlignment="1">
      <alignment horizontal="center" vertical="center" wrapText="1"/>
    </xf>
    <xf numFmtId="0" fontId="35" fillId="0" borderId="8" xfId="4" applyFont="1" applyBorder="1" applyAlignment="1">
      <alignment horizontal="left" vertical="top" wrapText="1"/>
    </xf>
    <xf numFmtId="0" fontId="35" fillId="0" borderId="8" xfId="4" applyFont="1" applyBorder="1" applyAlignment="1">
      <alignment vertical="top" wrapText="1"/>
    </xf>
    <xf numFmtId="0" fontId="35" fillId="0" borderId="1" xfId="4" applyFont="1" applyBorder="1" applyAlignment="1">
      <alignment horizontal="left" vertical="top" wrapText="1"/>
    </xf>
    <xf numFmtId="0" fontId="35" fillId="0" borderId="10" xfId="4" applyFont="1" applyBorder="1" applyAlignment="1">
      <alignment horizontal="center" vertical="center" wrapText="1"/>
    </xf>
    <xf numFmtId="0" fontId="35" fillId="0" borderId="1" xfId="4" applyFont="1" applyBorder="1" applyAlignment="1">
      <alignment vertical="top" wrapText="1"/>
    </xf>
    <xf numFmtId="0" fontId="35" fillId="0" borderId="2" xfId="4" applyFont="1" applyBorder="1" applyAlignment="1">
      <alignment horizontal="center" vertical="center" wrapText="1"/>
    </xf>
    <xf numFmtId="0" fontId="35" fillId="0" borderId="4" xfId="4" applyFont="1" applyBorder="1" applyAlignment="1">
      <alignment horizontal="left" vertical="top" wrapText="1"/>
    </xf>
    <xf numFmtId="0" fontId="44" fillId="0" borderId="1" xfId="4" applyFont="1" applyBorder="1" applyAlignment="1">
      <alignment vertical="top" wrapText="1"/>
    </xf>
    <xf numFmtId="0" fontId="44" fillId="13" borderId="1" xfId="4" applyFont="1" applyFill="1" applyBorder="1" applyAlignment="1">
      <alignment horizontal="center" vertical="center"/>
    </xf>
    <xf numFmtId="0" fontId="44" fillId="0" borderId="1" xfId="4" applyFont="1" applyBorder="1" applyAlignment="1">
      <alignment horizontal="left" vertical="top" wrapText="1"/>
    </xf>
    <xf numFmtId="0" fontId="44" fillId="0" borderId="1" xfId="4" applyFont="1" applyBorder="1" applyAlignment="1">
      <alignment vertical="center" wrapText="1"/>
    </xf>
    <xf numFmtId="0" fontId="44" fillId="13" borderId="1" xfId="4" applyFont="1" applyFill="1" applyBorder="1" applyAlignment="1">
      <alignment horizontal="center" vertical="center" wrapText="1"/>
    </xf>
    <xf numFmtId="0" fontId="85" fillId="6" borderId="153" xfId="0" applyFont="1" applyFill="1" applyBorder="1">
      <alignment vertical="center"/>
    </xf>
    <xf numFmtId="0" fontId="44" fillId="0" borderId="8" xfId="4" applyFont="1" applyBorder="1" applyAlignment="1">
      <alignment vertical="top" wrapText="1"/>
    </xf>
    <xf numFmtId="0" fontId="44" fillId="0" borderId="8" xfId="4" applyFont="1" applyBorder="1" applyAlignment="1">
      <alignment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0" xfId="0" applyFont="1">
      <alignment vertical="center"/>
    </xf>
    <xf numFmtId="0" fontId="12" fillId="0" borderId="8" xfId="0" applyFont="1" applyBorder="1" applyAlignment="1">
      <alignment vertical="center" wrapText="1"/>
    </xf>
    <xf numFmtId="0" fontId="12" fillId="0" borderId="12" xfId="0" applyFont="1" applyBorder="1" applyAlignment="1">
      <alignment vertical="center" wrapText="1"/>
    </xf>
    <xf numFmtId="0" fontId="9" fillId="0" borderId="0" xfId="0" applyFont="1" applyAlignment="1">
      <alignment vertical="center" wrapText="1"/>
    </xf>
    <xf numFmtId="0" fontId="6" fillId="3" borderId="15" xfId="0" applyFont="1" applyFill="1" applyBorder="1">
      <alignment vertical="center"/>
    </xf>
    <xf numFmtId="0" fontId="6" fillId="3" borderId="70" xfId="0" applyFont="1" applyFill="1" applyBorder="1">
      <alignment vertical="center"/>
    </xf>
    <xf numFmtId="0" fontId="6" fillId="3" borderId="41" xfId="0" applyFont="1" applyFill="1" applyBorder="1">
      <alignment vertical="center"/>
    </xf>
    <xf numFmtId="0" fontId="6" fillId="3" borderId="42" xfId="0" applyFont="1" applyFill="1" applyBorder="1">
      <alignment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2" xfId="0" applyFont="1" applyBorder="1">
      <alignment vertical="center"/>
    </xf>
    <xf numFmtId="0" fontId="12" fillId="0" borderId="4"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3" fillId="0" borderId="2"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2" xfId="0" applyFont="1" applyBorder="1">
      <alignment vertical="center"/>
    </xf>
    <xf numFmtId="0" fontId="13" fillId="0" borderId="4" xfId="0" applyFont="1" applyBorder="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13" fillId="0" borderId="2" xfId="0" applyFont="1" applyBorder="1" applyAlignment="1">
      <alignment vertical="center" shrinkToFit="1"/>
    </xf>
    <xf numFmtId="0" fontId="13" fillId="0" borderId="4" xfId="0" applyFont="1" applyBorder="1" applyAlignment="1">
      <alignment vertical="center" shrinkToFit="1"/>
    </xf>
    <xf numFmtId="182" fontId="15" fillId="3" borderId="12" xfId="1" applyNumberFormat="1" applyFont="1" applyFill="1" applyBorder="1" applyAlignment="1">
      <alignment horizontal="right" vertical="center" shrinkToFit="1"/>
    </xf>
    <xf numFmtId="3" fontId="15" fillId="3" borderId="10" xfId="1" applyNumberFormat="1" applyFont="1" applyFill="1" applyBorder="1" applyAlignment="1">
      <alignment horizontal="right" vertical="center" shrinkToFit="1"/>
    </xf>
    <xf numFmtId="3" fontId="15" fillId="3" borderId="15" xfId="1" applyNumberFormat="1" applyFont="1" applyFill="1" applyBorder="1" applyAlignment="1">
      <alignment horizontal="right" vertical="center" shrinkToFit="1"/>
    </xf>
    <xf numFmtId="180" fontId="15" fillId="2" borderId="12" xfId="0" applyNumberFormat="1" applyFont="1" applyFill="1" applyBorder="1" applyAlignment="1">
      <alignment vertical="center" shrinkToFi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186" fontId="15" fillId="3" borderId="8" xfId="1" applyNumberFormat="1" applyFont="1" applyFill="1" applyBorder="1" applyAlignment="1">
      <alignment horizontal="right" vertical="center" shrinkToFit="1"/>
    </xf>
    <xf numFmtId="184" fontId="15" fillId="3" borderId="6" xfId="1" applyNumberFormat="1" applyFont="1" applyFill="1" applyBorder="1" applyAlignment="1">
      <alignment horizontal="right" vertical="center" shrinkToFit="1"/>
    </xf>
    <xf numFmtId="184" fontId="15" fillId="3" borderId="13" xfId="1" applyNumberFormat="1" applyFont="1" applyFill="1" applyBorder="1" applyAlignment="1">
      <alignment horizontal="right" vertical="center" shrinkToFit="1"/>
    </xf>
    <xf numFmtId="181" fontId="15" fillId="2" borderId="8"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wrapText="1"/>
    </xf>
    <xf numFmtId="0" fontId="9" fillId="0" borderId="0" xfId="0" applyFont="1" applyFill="1" applyAlignment="1">
      <alignment vertical="top" wrapText="1"/>
    </xf>
    <xf numFmtId="177" fontId="16" fillId="3" borderId="8" xfId="1" applyNumberFormat="1" applyFont="1" applyFill="1" applyBorder="1" applyAlignment="1">
      <alignment horizontal="right" vertical="center" shrinkToFit="1"/>
    </xf>
    <xf numFmtId="180" fontId="15" fillId="2" borderId="18"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4" xfId="0" applyFont="1" applyFill="1" applyBorder="1" applyAlignment="1">
      <alignment horizontal="center" vertical="center" wrapText="1"/>
    </xf>
    <xf numFmtId="178" fontId="15" fillId="3" borderId="2" xfId="1" applyNumberFormat="1" applyFont="1" applyFill="1" applyBorder="1" applyAlignment="1">
      <alignment horizontal="right" vertical="center" shrinkToFit="1"/>
    </xf>
    <xf numFmtId="178" fontId="15" fillId="3" borderId="4" xfId="1" applyNumberFormat="1" applyFont="1" applyFill="1" applyBorder="1" applyAlignment="1">
      <alignment horizontal="right" vertical="center" shrinkToFit="1"/>
    </xf>
    <xf numFmtId="0" fontId="5" fillId="4" borderId="18" xfId="0" applyFont="1" applyFill="1" applyBorder="1" applyAlignment="1">
      <alignment horizontal="center" vertical="center" wrapText="1"/>
    </xf>
    <xf numFmtId="186" fontId="15" fillId="2" borderId="9" xfId="1" applyNumberFormat="1" applyFont="1" applyFill="1" applyBorder="1" applyAlignment="1">
      <alignment horizontal="right" vertical="center" shrinkToFit="1"/>
    </xf>
    <xf numFmtId="186" fontId="15" fillId="2" borderId="0" xfId="1" applyNumberFormat="1" applyFont="1" applyFill="1" applyBorder="1" applyAlignment="1">
      <alignment horizontal="right" vertical="center" shrinkToFit="1"/>
    </xf>
    <xf numFmtId="187" fontId="23" fillId="0" borderId="19" xfId="1" applyNumberFormat="1" applyFont="1" applyFill="1" applyBorder="1" applyAlignment="1">
      <alignment horizontal="left" vertical="center"/>
    </xf>
    <xf numFmtId="187" fontId="23" fillId="0" borderId="20" xfId="1" applyNumberFormat="1" applyFont="1" applyFill="1" applyBorder="1" applyAlignment="1">
      <alignment horizontal="left" vertical="center"/>
    </xf>
    <xf numFmtId="187" fontId="23" fillId="0" borderId="21" xfId="1" applyNumberFormat="1" applyFont="1" applyFill="1" applyBorder="1" applyAlignment="1">
      <alignment horizontal="left" vertical="center"/>
    </xf>
    <xf numFmtId="187" fontId="23" fillId="0" borderId="16" xfId="1" applyNumberFormat="1" applyFont="1" applyFill="1" applyBorder="1" applyAlignment="1">
      <alignment horizontal="left" vertical="center"/>
    </xf>
    <xf numFmtId="187" fontId="23" fillId="0" borderId="22" xfId="1" applyNumberFormat="1" applyFont="1" applyFill="1" applyBorder="1" applyAlignment="1">
      <alignment horizontal="left" vertical="center"/>
    </xf>
    <xf numFmtId="187" fontId="23" fillId="0" borderId="17" xfId="1" applyNumberFormat="1" applyFont="1" applyFill="1" applyBorder="1" applyAlignment="1">
      <alignment horizontal="left" vertical="center"/>
    </xf>
    <xf numFmtId="181" fontId="15" fillId="2" borderId="0" xfId="1" applyNumberFormat="1" applyFont="1" applyFill="1" applyBorder="1" applyAlignment="1">
      <alignment horizontal="right" vertical="center" shrinkToFit="1"/>
    </xf>
    <xf numFmtId="181" fontId="15" fillId="2" borderId="14" xfId="1" applyNumberFormat="1" applyFont="1" applyFill="1" applyBorder="1" applyAlignment="1">
      <alignment horizontal="right" vertical="center" shrinkToFit="1"/>
    </xf>
    <xf numFmtId="179" fontId="15" fillId="2" borderId="12" xfId="1" applyNumberFormat="1" applyFont="1" applyFill="1" applyBorder="1" applyAlignment="1">
      <alignment horizontal="right" vertical="center" shrinkToFit="1"/>
    </xf>
    <xf numFmtId="179" fontId="15" fillId="2" borderId="10" xfId="1" applyNumberFormat="1" applyFont="1" applyFill="1" applyBorder="1" applyAlignment="1">
      <alignment horizontal="right" vertical="center" shrinkToFit="1"/>
    </xf>
    <xf numFmtId="180" fontId="15" fillId="2" borderId="11" xfId="0" applyNumberFormat="1" applyFont="1" applyFill="1" applyBorder="1" applyAlignment="1">
      <alignment vertical="center" shrinkToFit="1"/>
    </xf>
    <xf numFmtId="0" fontId="9" fillId="0" borderId="0" xfId="0" applyFont="1" applyFill="1" applyAlignment="1">
      <alignment horizontal="left" vertical="center" wrapText="1"/>
    </xf>
    <xf numFmtId="179" fontId="15" fillId="3" borderId="12" xfId="1" applyNumberFormat="1" applyFont="1" applyFill="1" applyBorder="1" applyAlignment="1">
      <alignment horizontal="right" vertical="center" shrinkToFit="1"/>
    </xf>
    <xf numFmtId="0" fontId="15" fillId="3" borderId="15" xfId="1" applyNumberFormat="1" applyFont="1" applyFill="1" applyBorder="1" applyAlignment="1">
      <alignment horizontal="right" vertical="center" shrinkToFit="1"/>
    </xf>
    <xf numFmtId="179" fontId="15" fillId="3" borderId="18" xfId="1" applyNumberFormat="1" applyFont="1" applyFill="1" applyBorder="1" applyAlignment="1">
      <alignment horizontal="right" vertical="center" shrinkToFit="1"/>
    </xf>
    <xf numFmtId="0" fontId="15" fillId="3" borderId="9" xfId="1" applyNumberFormat="1" applyFont="1" applyFill="1" applyBorder="1" applyAlignment="1">
      <alignment horizontal="right" vertical="center" shrinkToFit="1"/>
    </xf>
    <xf numFmtId="0" fontId="15" fillId="3" borderId="0" xfId="1" applyNumberFormat="1" applyFont="1" applyFill="1" applyBorder="1" applyAlignment="1">
      <alignment horizontal="right" vertical="center" shrinkToFit="1"/>
    </xf>
    <xf numFmtId="0" fontId="37" fillId="0" borderId="0" xfId="0" applyFont="1" applyFill="1" applyBorder="1" applyAlignment="1">
      <alignment vertical="top" wrapText="1"/>
    </xf>
    <xf numFmtId="177" fontId="15" fillId="3" borderId="23" xfId="1" applyNumberFormat="1" applyFont="1" applyFill="1" applyBorder="1" applyAlignment="1">
      <alignment horizontal="right" vertical="center" wrapText="1"/>
    </xf>
    <xf numFmtId="184" fontId="15" fillId="3" borderId="6" xfId="1" applyNumberFormat="1" applyFont="1" applyFill="1" applyBorder="1" applyAlignment="1">
      <alignment horizontal="right" vertical="center" wrapText="1" shrinkToFit="1"/>
    </xf>
    <xf numFmtId="184" fontId="15" fillId="3" borderId="13" xfId="1" applyNumberFormat="1" applyFont="1" applyFill="1" applyBorder="1" applyAlignment="1">
      <alignment horizontal="right" vertical="center" wrapText="1" shrinkToFit="1"/>
    </xf>
    <xf numFmtId="181" fontId="15" fillId="2" borderId="18" xfId="0" applyNumberFormat="1" applyFont="1" applyFill="1" applyBorder="1" applyAlignment="1">
      <alignment vertical="center" wrapText="1" shrinkToFit="1"/>
    </xf>
    <xf numFmtId="179" fontId="15" fillId="3" borderId="12" xfId="1" applyNumberFormat="1" applyFont="1" applyFill="1" applyBorder="1" applyAlignment="1">
      <alignment horizontal="right" vertical="center" wrapText="1"/>
    </xf>
    <xf numFmtId="189" fontId="15" fillId="3" borderId="10" xfId="1" applyNumberFormat="1" applyFont="1" applyFill="1" applyBorder="1" applyAlignment="1">
      <alignment horizontal="right" vertical="center" shrinkToFit="1"/>
    </xf>
    <xf numFmtId="189" fontId="15" fillId="3" borderId="15" xfId="1" applyNumberFormat="1" applyFont="1" applyFill="1" applyBorder="1" applyAlignment="1">
      <alignment horizontal="right" vertical="center" shrinkToFit="1"/>
    </xf>
    <xf numFmtId="180" fontId="15" fillId="2" borderId="12" xfId="0" applyNumberFormat="1" applyFont="1" applyFill="1" applyBorder="1" applyAlignment="1">
      <alignment vertical="center" wrapText="1" shrinkToFit="1"/>
    </xf>
    <xf numFmtId="0" fontId="9" fillId="0" borderId="6" xfId="0" applyFont="1" applyFill="1" applyBorder="1" applyAlignment="1">
      <alignment vertical="center" wrapText="1"/>
    </xf>
    <xf numFmtId="0" fontId="9" fillId="0" borderId="13" xfId="0" applyFont="1" applyFill="1" applyBorder="1" applyAlignment="1">
      <alignment vertical="center" wrapText="1"/>
    </xf>
    <xf numFmtId="0" fontId="9" fillId="0" borderId="7" xfId="0" applyFont="1" applyFill="1" applyBorder="1" applyAlignment="1">
      <alignment vertical="center" wrapText="1"/>
    </xf>
    <xf numFmtId="0" fontId="9" fillId="0" borderId="9" xfId="0" applyFont="1" applyFill="1" applyBorder="1" applyAlignment="1">
      <alignment vertical="center" wrapText="1"/>
    </xf>
    <xf numFmtId="0" fontId="9" fillId="0" borderId="0" xfId="0" applyFont="1" applyFill="1" applyBorder="1" applyAlignment="1">
      <alignment vertical="center" wrapText="1"/>
    </xf>
    <xf numFmtId="0" fontId="9" fillId="0" borderId="14" xfId="0" applyFont="1" applyFill="1" applyBorder="1" applyAlignment="1">
      <alignment vertical="center" wrapText="1"/>
    </xf>
    <xf numFmtId="0" fontId="9" fillId="0" borderId="10" xfId="0" applyFont="1" applyFill="1" applyBorder="1" applyAlignment="1">
      <alignment vertical="center" wrapText="1"/>
    </xf>
    <xf numFmtId="0" fontId="9" fillId="0" borderId="15" xfId="0" applyFont="1" applyFill="1" applyBorder="1" applyAlignment="1">
      <alignment vertical="center" wrapText="1"/>
    </xf>
    <xf numFmtId="0" fontId="9" fillId="0" borderId="11" xfId="0" applyFont="1" applyFill="1" applyBorder="1" applyAlignment="1">
      <alignment vertical="center" wrapText="1"/>
    </xf>
    <xf numFmtId="179" fontId="15" fillId="3" borderId="10" xfId="1" applyNumberFormat="1" applyFont="1" applyFill="1" applyBorder="1" applyAlignment="1">
      <alignment horizontal="right" vertical="center" wrapText="1"/>
    </xf>
    <xf numFmtId="179" fontId="15" fillId="3" borderId="15" xfId="1" applyNumberFormat="1" applyFont="1" applyFill="1" applyBorder="1" applyAlignment="1">
      <alignment horizontal="right" vertical="center" wrapText="1"/>
    </xf>
    <xf numFmtId="179" fontId="15" fillId="3" borderId="11" xfId="1" applyNumberFormat="1" applyFont="1" applyFill="1" applyBorder="1" applyAlignment="1">
      <alignment horizontal="right" vertical="center" wrapText="1"/>
    </xf>
    <xf numFmtId="189" fontId="15" fillId="3" borderId="10" xfId="1" applyNumberFormat="1" applyFont="1" applyFill="1" applyBorder="1" applyAlignment="1">
      <alignment horizontal="right" vertical="center" wrapText="1" shrinkToFit="1"/>
    </xf>
    <xf numFmtId="189" fontId="15" fillId="3" borderId="15" xfId="1" applyNumberFormat="1" applyFont="1" applyFill="1" applyBorder="1" applyAlignment="1">
      <alignment horizontal="right" vertical="center" wrapText="1" shrinkToFit="1"/>
    </xf>
    <xf numFmtId="180" fontId="15" fillId="2" borderId="10" xfId="0" applyNumberFormat="1" applyFont="1" applyFill="1" applyBorder="1" applyAlignment="1">
      <alignment vertical="center" wrapText="1" shrinkToFit="1"/>
    </xf>
    <xf numFmtId="180" fontId="15" fillId="2" borderId="15" xfId="0" applyNumberFormat="1" applyFont="1" applyFill="1" applyBorder="1" applyAlignment="1">
      <alignment vertical="center" wrapText="1" shrinkToFit="1"/>
    </xf>
    <xf numFmtId="180" fontId="15" fillId="2" borderId="11" xfId="0" applyNumberFormat="1" applyFont="1" applyFill="1" applyBorder="1" applyAlignment="1">
      <alignment vertical="center" wrapText="1" shrinkToFit="1"/>
    </xf>
    <xf numFmtId="0" fontId="9" fillId="0" borderId="0" xfId="0" applyFont="1" applyFill="1" applyBorder="1" applyAlignment="1">
      <alignment vertical="top" wrapText="1"/>
    </xf>
    <xf numFmtId="181" fontId="15" fillId="2" borderId="6" xfId="0" applyNumberFormat="1" applyFont="1" applyFill="1" applyBorder="1" applyAlignment="1">
      <alignment vertical="center" shrinkToFit="1"/>
    </xf>
    <xf numFmtId="181" fontId="15" fillId="2" borderId="13" xfId="0" applyNumberFormat="1" applyFont="1" applyFill="1" applyBorder="1" applyAlignment="1">
      <alignment vertical="center" shrinkToFit="1"/>
    </xf>
    <xf numFmtId="181" fontId="15" fillId="2" borderId="7" xfId="0" applyNumberFormat="1" applyFont="1" applyFill="1" applyBorder="1" applyAlignment="1">
      <alignment vertical="center" shrinkToFit="1"/>
    </xf>
    <xf numFmtId="179" fontId="15" fillId="3" borderId="10" xfId="1" applyNumberFormat="1" applyFont="1" applyFill="1" applyBorder="1" applyAlignment="1">
      <alignment horizontal="right" vertical="center" shrinkToFit="1"/>
    </xf>
    <xf numFmtId="179" fontId="15" fillId="3" borderId="15" xfId="1" applyNumberFormat="1" applyFont="1" applyFill="1" applyBorder="1" applyAlignment="1">
      <alignment horizontal="right" vertical="center" shrinkToFit="1"/>
    </xf>
    <xf numFmtId="179" fontId="15" fillId="3" borderId="11" xfId="1" applyNumberFormat="1" applyFont="1" applyFill="1" applyBorder="1" applyAlignment="1">
      <alignment horizontal="right" vertical="center" shrinkToFit="1"/>
    </xf>
    <xf numFmtId="186" fontId="15" fillId="2" borderId="9" xfId="1" applyNumberFormat="1" applyFont="1" applyFill="1" applyBorder="1" applyAlignment="1">
      <alignment horizontal="right" vertical="center" indent="1"/>
    </xf>
    <xf numFmtId="186" fontId="15" fillId="2" borderId="0" xfId="1" applyNumberFormat="1" applyFont="1" applyFill="1" applyBorder="1" applyAlignment="1">
      <alignment horizontal="right" vertical="center" indent="1"/>
    </xf>
    <xf numFmtId="186" fontId="15" fillId="2" borderId="14" xfId="1" applyNumberFormat="1" applyFont="1" applyFill="1" applyBorder="1" applyAlignment="1">
      <alignment horizontal="right" vertical="center" indent="1"/>
    </xf>
    <xf numFmtId="187" fontId="24" fillId="0" borderId="19" xfId="1" applyNumberFormat="1" applyFont="1" applyFill="1" applyBorder="1" applyAlignment="1">
      <alignment horizontal="left" vertical="center"/>
    </xf>
    <xf numFmtId="187" fontId="24" fillId="0" borderId="20" xfId="1" applyNumberFormat="1" applyFont="1" applyFill="1" applyBorder="1" applyAlignment="1">
      <alignment horizontal="left" vertical="center"/>
    </xf>
    <xf numFmtId="187" fontId="24" fillId="0" borderId="21" xfId="1" applyNumberFormat="1" applyFont="1" applyFill="1" applyBorder="1" applyAlignment="1">
      <alignment horizontal="left" vertical="center"/>
    </xf>
    <xf numFmtId="187" fontId="24" fillId="0" borderId="16" xfId="1" applyNumberFormat="1" applyFont="1" applyFill="1" applyBorder="1" applyAlignment="1">
      <alignment horizontal="left" vertical="center"/>
    </xf>
    <xf numFmtId="187" fontId="24" fillId="0" borderId="22" xfId="1" applyNumberFormat="1" applyFont="1" applyFill="1" applyBorder="1" applyAlignment="1">
      <alignment horizontal="left" vertical="center"/>
    </xf>
    <xf numFmtId="187" fontId="24" fillId="0" borderId="17" xfId="1" applyNumberFormat="1" applyFont="1" applyFill="1" applyBorder="1" applyAlignment="1">
      <alignment horizontal="left" vertical="center"/>
    </xf>
    <xf numFmtId="179" fontId="15" fillId="2" borderId="12" xfId="1" applyNumberFormat="1" applyFont="1" applyFill="1" applyBorder="1" applyAlignment="1">
      <alignment horizontal="right" vertical="center" wrapText="1"/>
    </xf>
    <xf numFmtId="179" fontId="15" fillId="2" borderId="10" xfId="1" applyNumberFormat="1" applyFont="1" applyFill="1" applyBorder="1" applyAlignment="1">
      <alignment horizontal="right" vertical="center" wrapText="1"/>
    </xf>
    <xf numFmtId="179" fontId="15" fillId="3" borderId="18" xfId="1" applyNumberFormat="1" applyFont="1" applyFill="1" applyBorder="1" applyAlignment="1">
      <alignment horizontal="right" vertical="center" wrapText="1"/>
    </xf>
    <xf numFmtId="189" fontId="15" fillId="3" borderId="9" xfId="1" applyNumberFormat="1" applyFont="1" applyFill="1" applyBorder="1" applyAlignment="1">
      <alignment horizontal="right" vertical="center" wrapText="1" shrinkToFit="1"/>
    </xf>
    <xf numFmtId="189" fontId="15" fillId="3" borderId="0" xfId="1" applyNumberFormat="1" applyFont="1" applyFill="1" applyBorder="1" applyAlignment="1">
      <alignment horizontal="right" vertical="center" wrapText="1" shrinkToFit="1"/>
    </xf>
    <xf numFmtId="180" fontId="15" fillId="2" borderId="18" xfId="0" applyNumberFormat="1" applyFont="1" applyFill="1" applyBorder="1" applyAlignment="1">
      <alignment vertical="center" wrapText="1" shrinkToFit="1"/>
    </xf>
    <xf numFmtId="180" fontId="15" fillId="2" borderId="10" xfId="0" applyNumberFormat="1" applyFont="1" applyFill="1" applyBorder="1" applyAlignment="1">
      <alignment vertical="center" shrinkToFit="1"/>
    </xf>
    <xf numFmtId="180" fontId="15" fillId="2" borderId="15" xfId="0" applyNumberFormat="1" applyFont="1" applyFill="1" applyBorder="1" applyAlignment="1">
      <alignment vertical="center" shrinkToFit="1"/>
    </xf>
    <xf numFmtId="187" fontId="23" fillId="0" borderId="19" xfId="1" applyNumberFormat="1" applyFont="1" applyFill="1" applyBorder="1" applyAlignment="1">
      <alignment horizontal="left" vertical="center" shrinkToFit="1"/>
    </xf>
    <xf numFmtId="187" fontId="23" fillId="0" borderId="20" xfId="1" applyNumberFormat="1" applyFont="1" applyFill="1" applyBorder="1" applyAlignment="1">
      <alignment horizontal="left" vertical="center" shrinkToFit="1"/>
    </xf>
    <xf numFmtId="187" fontId="23" fillId="0" borderId="21" xfId="1" applyNumberFormat="1" applyFont="1" applyFill="1" applyBorder="1" applyAlignment="1">
      <alignment horizontal="left" vertical="center" shrinkToFit="1"/>
    </xf>
    <xf numFmtId="187" fontId="23" fillId="0" borderId="16" xfId="1" applyNumberFormat="1" applyFont="1" applyFill="1" applyBorder="1" applyAlignment="1">
      <alignment horizontal="left" vertical="center" shrinkToFit="1"/>
    </xf>
    <xf numFmtId="187" fontId="23" fillId="0" borderId="22" xfId="1" applyNumberFormat="1" applyFont="1" applyFill="1" applyBorder="1" applyAlignment="1">
      <alignment horizontal="left" vertical="center" shrinkToFit="1"/>
    </xf>
    <xf numFmtId="187" fontId="23" fillId="0" borderId="17" xfId="1" applyNumberFormat="1" applyFont="1" applyFill="1" applyBorder="1" applyAlignment="1">
      <alignment horizontal="left" vertical="center" shrinkToFit="1"/>
    </xf>
    <xf numFmtId="181" fontId="15" fillId="2" borderId="6" xfId="1" applyNumberFormat="1" applyFont="1" applyFill="1" applyBorder="1" applyAlignment="1">
      <alignment horizontal="right" vertical="center" shrinkToFit="1"/>
    </xf>
    <xf numFmtId="181" fontId="15" fillId="2" borderId="13" xfId="1" applyNumberFormat="1" applyFont="1" applyFill="1" applyBorder="1" applyAlignment="1">
      <alignment horizontal="right" vertical="center" shrinkToFit="1"/>
    </xf>
    <xf numFmtId="181" fontId="15" fillId="2" borderId="7" xfId="1" applyNumberFormat="1" applyFont="1" applyFill="1" applyBorder="1" applyAlignment="1">
      <alignment horizontal="right" vertical="center" shrinkToFit="1"/>
    </xf>
    <xf numFmtId="179" fontId="15" fillId="2" borderId="15" xfId="1" applyNumberFormat="1" applyFont="1" applyFill="1" applyBorder="1" applyAlignment="1">
      <alignment horizontal="right" vertical="center" shrinkToFit="1"/>
    </xf>
    <xf numFmtId="179" fontId="15" fillId="3" borderId="9" xfId="1" applyNumberFormat="1" applyFont="1" applyFill="1" applyBorder="1" applyAlignment="1">
      <alignment horizontal="right" vertical="center" shrinkToFit="1"/>
    </xf>
    <xf numFmtId="179" fontId="15" fillId="3" borderId="0" xfId="1" applyNumberFormat="1" applyFont="1" applyFill="1" applyBorder="1" applyAlignment="1">
      <alignment horizontal="right" vertical="center" shrinkToFit="1"/>
    </xf>
    <xf numFmtId="179" fontId="15" fillId="3" borderId="14" xfId="1" applyNumberFormat="1" applyFont="1" applyFill="1" applyBorder="1" applyAlignment="1">
      <alignment horizontal="right" vertical="center" shrinkToFit="1"/>
    </xf>
    <xf numFmtId="189" fontId="15" fillId="3" borderId="9" xfId="1" applyNumberFormat="1" applyFont="1" applyFill="1" applyBorder="1" applyAlignment="1">
      <alignment horizontal="right" vertical="center" shrinkToFit="1"/>
    </xf>
    <xf numFmtId="189" fontId="15" fillId="3" borderId="0" xfId="1" applyNumberFormat="1" applyFont="1" applyFill="1" applyBorder="1" applyAlignment="1">
      <alignment horizontal="right" vertical="center" shrinkToFit="1"/>
    </xf>
    <xf numFmtId="179" fontId="15" fillId="3" borderId="2" xfId="1" applyNumberFormat="1" applyFont="1" applyFill="1" applyBorder="1" applyAlignment="1">
      <alignment horizontal="right" vertical="center" wrapText="1"/>
    </xf>
    <xf numFmtId="179" fontId="15" fillId="3" borderId="3" xfId="1" applyNumberFormat="1" applyFont="1" applyFill="1" applyBorder="1" applyAlignment="1">
      <alignment horizontal="right" vertical="center" wrapText="1"/>
    </xf>
    <xf numFmtId="179" fontId="15" fillId="3" borderId="4" xfId="1" applyNumberFormat="1" applyFont="1" applyFill="1" applyBorder="1" applyAlignment="1">
      <alignment horizontal="right" vertical="center" wrapText="1"/>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24" xfId="0" applyFont="1" applyFill="1" applyBorder="1" applyAlignment="1">
      <alignment horizontal="center" vertical="center"/>
    </xf>
    <xf numFmtId="0" fontId="9" fillId="0" borderId="5" xfId="0" applyFont="1" applyFill="1" applyBorder="1" applyAlignment="1">
      <alignment vertical="center" wrapText="1"/>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191" fontId="16" fillId="3" borderId="1" xfId="0" applyNumberFormat="1" applyFont="1" applyFill="1" applyBorder="1" applyAlignment="1">
      <alignment horizontal="right" vertical="center"/>
    </xf>
    <xf numFmtId="0" fontId="26" fillId="0" borderId="29"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14" xfId="0" applyFont="1" applyFill="1" applyBorder="1" applyAlignment="1">
      <alignment horizontal="right" vertical="center"/>
    </xf>
    <xf numFmtId="0" fontId="26" fillId="0" borderId="9"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1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4" borderId="8" xfId="0" applyFont="1" applyFill="1" applyBorder="1" applyAlignment="1">
      <alignment horizontal="center" vertical="center" textRotation="255"/>
    </xf>
    <xf numFmtId="0" fontId="5" fillId="4" borderId="18" xfId="0" applyFont="1" applyFill="1" applyBorder="1" applyAlignment="1">
      <alignment horizontal="center" vertical="center" textRotation="255"/>
    </xf>
    <xf numFmtId="0" fontId="5" fillId="4" borderId="12" xfId="0" applyFont="1" applyFill="1" applyBorder="1" applyAlignment="1">
      <alignment horizontal="center" vertical="center" textRotation="255"/>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3" borderId="2" xfId="0" applyFont="1" applyFill="1" applyBorder="1" applyAlignment="1">
      <alignment horizontal="left" vertical="center"/>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6" fillId="0" borderId="0" xfId="0" applyFont="1" applyFill="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9"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9" fillId="0" borderId="9"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 xfId="0" applyFont="1" applyFill="1" applyBorder="1" applyAlignment="1">
      <alignment horizontal="center"/>
    </xf>
    <xf numFmtId="0" fontId="5" fillId="4" borderId="1" xfId="0" applyFont="1" applyFill="1" applyBorder="1" applyAlignment="1">
      <alignment horizontal="center" vertical="center" textRotation="255"/>
    </xf>
    <xf numFmtId="0" fontId="5" fillId="0" borderId="6" xfId="0" applyFont="1" applyFill="1" applyBorder="1" applyAlignment="1">
      <alignment vertical="center" textRotation="255" wrapText="1"/>
    </xf>
    <xf numFmtId="0" fontId="5" fillId="0" borderId="7" xfId="0" applyFont="1" applyFill="1" applyBorder="1" applyAlignment="1">
      <alignment vertical="center" textRotation="255" wrapText="1"/>
    </xf>
    <xf numFmtId="0" fontId="5" fillId="0" borderId="9" xfId="0" applyFont="1" applyFill="1" applyBorder="1" applyAlignment="1">
      <alignment vertical="center" textRotation="255" wrapText="1"/>
    </xf>
    <xf numFmtId="0" fontId="5" fillId="0" borderId="14" xfId="0" applyFont="1" applyFill="1" applyBorder="1" applyAlignment="1">
      <alignment vertical="center" textRotation="255"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4" borderId="8" xfId="0" applyFont="1" applyFill="1" applyBorder="1" applyAlignment="1">
      <alignment vertical="center" textRotation="255"/>
    </xf>
    <xf numFmtId="0" fontId="5" fillId="4" borderId="18" xfId="0" applyFont="1" applyFill="1" applyBorder="1" applyAlignment="1">
      <alignment vertical="center" textRotation="255"/>
    </xf>
    <xf numFmtId="0" fontId="5" fillId="4" borderId="12"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4" xfId="0" applyFont="1" applyFill="1" applyBorder="1" applyAlignment="1">
      <alignment vertical="center" wrapText="1"/>
    </xf>
    <xf numFmtId="0" fontId="26" fillId="0" borderId="2" xfId="0" applyFont="1" applyFill="1" applyBorder="1" applyAlignment="1">
      <alignmen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17" fillId="0" borderId="1" xfId="0" applyFont="1" applyFill="1" applyBorder="1" applyAlignment="1">
      <alignment horizontal="center" vertical="center" shrinkToFit="1"/>
    </xf>
    <xf numFmtId="0" fontId="5" fillId="4" borderId="6"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2" fillId="5" borderId="3" xfId="0" applyFont="1" applyFill="1" applyBorder="1" applyAlignment="1">
      <alignment horizontal="left" vertical="center"/>
    </xf>
    <xf numFmtId="0" fontId="5"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18" fillId="0" borderId="37"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26" fillId="0" borderId="9" xfId="0" applyFont="1" applyFill="1" applyBorder="1" applyAlignment="1">
      <alignment vertical="center" wrapText="1"/>
    </xf>
    <xf numFmtId="0" fontId="26" fillId="0" borderId="0" xfId="0" applyFont="1" applyFill="1" applyBorder="1" applyAlignment="1">
      <alignment vertical="center" wrapText="1"/>
    </xf>
    <xf numFmtId="0" fontId="5" fillId="4" borderId="6"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9"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9" fillId="0" borderId="15" xfId="0" applyFont="1" applyFill="1" applyBorder="1" applyAlignment="1">
      <alignment vertical="top" wrapText="1"/>
    </xf>
    <xf numFmtId="0" fontId="26" fillId="4" borderId="1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6" fillId="3" borderId="39" xfId="0" applyFont="1" applyFill="1" applyBorder="1" applyAlignment="1">
      <alignment horizontal="center" vertical="center"/>
    </xf>
    <xf numFmtId="0" fontId="18" fillId="0" borderId="41" xfId="0" applyFont="1" applyFill="1" applyBorder="1" applyAlignment="1">
      <alignment vertical="top" wrapText="1"/>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192" fontId="5" fillId="3" borderId="3"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192" fontId="5" fillId="3" borderId="3" xfId="0" applyNumberFormat="1" applyFont="1" applyFill="1" applyBorder="1" applyAlignment="1">
      <alignment horizontal="left" vertical="center" wrapText="1"/>
    </xf>
    <xf numFmtId="192" fontId="5" fillId="3" borderId="3" xfId="0" applyNumberFormat="1" applyFont="1" applyFill="1" applyBorder="1">
      <alignment vertical="center"/>
    </xf>
    <xf numFmtId="0" fontId="9" fillId="0" borderId="0" xfId="0" applyFont="1" applyFill="1" applyAlignment="1">
      <alignment vertical="center" wrapText="1"/>
    </xf>
    <xf numFmtId="180" fontId="15" fillId="2" borderId="1"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197" fontId="6" fillId="0" borderId="0" xfId="8" applyNumberFormat="1" applyFont="1" applyAlignment="1">
      <alignment horizontal="center" vertical="center" wrapText="1"/>
    </xf>
    <xf numFmtId="196" fontId="6" fillId="0" borderId="0" xfId="8" applyNumberFormat="1" applyFont="1" applyAlignment="1">
      <alignment horizontal="center" vertical="center" shrinkToFit="1"/>
    </xf>
    <xf numFmtId="196" fontId="6" fillId="0" borderId="0" xfId="8" applyNumberFormat="1" applyFont="1" applyAlignment="1">
      <alignment horizontal="center" vertical="center" wrapText="1"/>
    </xf>
    <xf numFmtId="0" fontId="6" fillId="0" borderId="0" xfId="8" applyFont="1" applyAlignment="1">
      <alignment horizontal="center" vertical="center" wrapText="1"/>
    </xf>
    <xf numFmtId="0" fontId="6" fillId="0" borderId="0" xfId="8" applyFont="1">
      <alignment vertical="center"/>
    </xf>
    <xf numFmtId="0" fontId="6" fillId="0" borderId="73" xfId="8" applyFont="1" applyBorder="1" applyAlignment="1">
      <alignment vertical="center" wrapText="1"/>
    </xf>
    <xf numFmtId="0" fontId="6" fillId="0" borderId="0" xfId="8" applyFont="1" applyAlignment="1">
      <alignment vertical="center" wrapText="1"/>
    </xf>
    <xf numFmtId="0" fontId="5" fillId="4" borderId="75" xfId="8" applyFont="1" applyFill="1" applyBorder="1" applyAlignment="1">
      <alignment horizontal="center" vertical="center" wrapText="1"/>
    </xf>
    <xf numFmtId="0" fontId="5" fillId="4" borderId="75" xfId="8" applyFont="1" applyFill="1" applyBorder="1" applyAlignment="1">
      <alignment horizontal="center" vertical="center"/>
    </xf>
    <xf numFmtId="202" fontId="6" fillId="0" borderId="0" xfId="8" applyNumberFormat="1" applyFont="1" applyAlignment="1">
      <alignment horizontal="center" vertical="center" wrapText="1"/>
    </xf>
    <xf numFmtId="0" fontId="9" fillId="0" borderId="0" xfId="8" applyFont="1" applyAlignment="1">
      <alignment horizontal="left" vertical="top" wrapText="1"/>
    </xf>
    <xf numFmtId="0" fontId="9" fillId="0" borderId="0" xfId="8" applyFont="1" applyAlignment="1">
      <alignment horizontal="left" vertical="top"/>
    </xf>
    <xf numFmtId="0" fontId="5" fillId="4" borderId="80" xfId="8" applyFont="1" applyFill="1" applyBorder="1" applyAlignment="1">
      <alignment horizontal="center" vertical="center" wrapText="1"/>
    </xf>
    <xf numFmtId="0" fontId="5" fillId="4" borderId="79" xfId="8" applyFont="1" applyFill="1" applyBorder="1" applyAlignment="1">
      <alignment horizontal="center" vertical="center" wrapText="1"/>
    </xf>
    <xf numFmtId="0" fontId="5" fillId="4" borderId="73" xfId="8" applyFont="1" applyFill="1" applyBorder="1" applyAlignment="1">
      <alignment horizontal="center" vertical="center" wrapText="1"/>
    </xf>
    <xf numFmtId="0" fontId="5" fillId="4" borderId="0" xfId="8" applyFont="1" applyFill="1" applyAlignment="1">
      <alignment horizontal="center" vertical="center" wrapText="1"/>
    </xf>
    <xf numFmtId="0" fontId="5" fillId="4" borderId="78" xfId="8" applyFont="1" applyFill="1" applyBorder="1" applyAlignment="1">
      <alignment horizontal="center" vertical="center" wrapText="1"/>
    </xf>
    <xf numFmtId="0" fontId="5" fillId="4" borderId="77" xfId="8" applyFont="1" applyFill="1" applyBorder="1" applyAlignment="1">
      <alignment horizontal="center" vertical="center" wrapText="1"/>
    </xf>
    <xf numFmtId="0" fontId="5" fillId="3" borderId="10" xfId="9" applyFont="1" applyFill="1" applyBorder="1" applyAlignment="1">
      <alignment vertical="center" wrapText="1"/>
    </xf>
    <xf numFmtId="0" fontId="5" fillId="3" borderId="15" xfId="9" applyFont="1" applyFill="1" applyBorder="1" applyAlignment="1">
      <alignment vertical="center" wrapText="1"/>
    </xf>
    <xf numFmtId="0" fontId="9" fillId="0" borderId="0" xfId="8" applyFont="1">
      <alignment vertical="center"/>
    </xf>
    <xf numFmtId="0" fontId="9" fillId="0" borderId="0" xfId="8" applyFont="1" applyAlignment="1">
      <alignment vertical="center" wrapText="1"/>
    </xf>
    <xf numFmtId="0" fontId="6" fillId="4" borderId="126" xfId="9" applyFont="1" applyFill="1" applyBorder="1" applyAlignment="1">
      <alignment horizontal="center" vertical="center" wrapText="1"/>
    </xf>
    <xf numFmtId="0" fontId="6" fillId="4" borderId="125" xfId="9" applyFont="1" applyFill="1" applyBorder="1" applyAlignment="1">
      <alignment horizontal="center" vertical="center" wrapText="1"/>
    </xf>
    <xf numFmtId="0" fontId="5" fillId="3" borderId="2" xfId="9" applyFont="1" applyFill="1" applyBorder="1" applyAlignment="1">
      <alignment vertical="center" wrapText="1"/>
    </xf>
    <xf numFmtId="0" fontId="5" fillId="3" borderId="3" xfId="9" applyFont="1" applyFill="1" applyBorder="1" applyAlignment="1">
      <alignment vertical="center" wrapText="1"/>
    </xf>
    <xf numFmtId="0" fontId="5" fillId="3" borderId="115" xfId="9" applyFont="1" applyFill="1" applyBorder="1" applyAlignment="1">
      <alignment vertical="center" wrapText="1"/>
    </xf>
    <xf numFmtId="0" fontId="5" fillId="3" borderId="114" xfId="9" applyFont="1" applyFill="1" applyBorder="1" applyAlignment="1">
      <alignment vertical="center" wrapText="1"/>
    </xf>
    <xf numFmtId="0" fontId="5" fillId="3" borderId="109" xfId="9" applyFont="1" applyFill="1" applyBorder="1" applyAlignment="1">
      <alignment vertical="center" wrapText="1"/>
    </xf>
    <xf numFmtId="0" fontId="5" fillId="3" borderId="46" xfId="9" applyFont="1" applyFill="1" applyBorder="1" applyAlignment="1">
      <alignment vertical="center" wrapText="1"/>
    </xf>
    <xf numFmtId="0" fontId="5" fillId="4" borderId="1" xfId="11" applyFont="1" applyFill="1" applyBorder="1" applyAlignment="1">
      <alignment horizontal="center" vertical="center" shrinkToFit="1"/>
    </xf>
    <xf numFmtId="0" fontId="5" fillId="4" borderId="2" xfId="11" applyFont="1" applyFill="1" applyBorder="1" applyAlignment="1">
      <alignment horizontal="center" vertical="center" wrapText="1" shrinkToFit="1" readingOrder="1"/>
    </xf>
    <xf numFmtId="0" fontId="5" fillId="4" borderId="3" xfId="11" applyFont="1" applyFill="1" applyBorder="1" applyAlignment="1">
      <alignment horizontal="center" vertical="center" wrapText="1" shrinkToFit="1" readingOrder="1"/>
    </xf>
    <xf numFmtId="0" fontId="5" fillId="4" borderId="4" xfId="11" applyFont="1" applyFill="1" applyBorder="1" applyAlignment="1">
      <alignment horizontal="center" vertical="center" wrapText="1" shrinkToFit="1" readingOrder="1"/>
    </xf>
    <xf numFmtId="0" fontId="5" fillId="4" borderId="2" xfId="10"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0" borderId="1" xfId="9" applyFont="1" applyBorder="1"/>
    <xf numFmtId="38" fontId="5" fillId="2" borderId="89" xfId="1" applyFont="1" applyFill="1" applyBorder="1" applyAlignment="1">
      <alignment horizontal="right" vertical="center" wrapText="1"/>
    </xf>
    <xf numFmtId="38" fontId="5" fillId="2" borderId="88" xfId="1" applyFont="1" applyFill="1" applyBorder="1" applyAlignment="1">
      <alignment horizontal="right" vertical="center" wrapText="1"/>
    </xf>
    <xf numFmtId="38" fontId="5" fillId="2" borderId="2" xfId="1" applyFont="1" applyFill="1" applyBorder="1" applyAlignment="1">
      <alignment horizontal="right" vertical="center" wrapText="1"/>
    </xf>
    <xf numFmtId="38" fontId="5" fillId="2" borderId="4" xfId="1" applyFont="1" applyFill="1" applyBorder="1" applyAlignment="1">
      <alignment horizontal="right" vertical="center" wrapText="1"/>
    </xf>
    <xf numFmtId="0" fontId="5" fillId="0" borderId="1" xfId="9" applyFont="1" applyBorder="1" applyAlignment="1">
      <alignment shrinkToFit="1"/>
    </xf>
    <xf numFmtId="0" fontId="5" fillId="0" borderId="8" xfId="11" applyFont="1" applyBorder="1" applyAlignment="1">
      <alignment horizontal="left" vertical="center" shrinkToFit="1"/>
    </xf>
    <xf numFmtId="38" fontId="5" fillId="2" borderId="85" xfId="1" applyFont="1" applyFill="1" applyBorder="1" applyAlignment="1">
      <alignment horizontal="right" vertical="center" wrapText="1"/>
    </xf>
    <xf numFmtId="38" fontId="5" fillId="2" borderId="84" xfId="1" applyFont="1" applyFill="1" applyBorder="1" applyAlignment="1">
      <alignment horizontal="right" vertical="center" wrapText="1"/>
    </xf>
    <xf numFmtId="0" fontId="5" fillId="0" borderId="83" xfId="11" applyFont="1" applyBorder="1" applyAlignment="1">
      <alignment horizontal="left" vertical="center" shrinkToFit="1"/>
    </xf>
    <xf numFmtId="38" fontId="5" fillId="2" borderId="82" xfId="1" applyFont="1" applyFill="1" applyBorder="1" applyAlignment="1">
      <alignment horizontal="right" vertical="center" shrinkToFit="1" readingOrder="1"/>
    </xf>
    <xf numFmtId="38" fontId="5" fillId="2" borderId="81" xfId="1" applyFont="1" applyFill="1" applyBorder="1" applyAlignment="1">
      <alignment horizontal="right" vertical="center" shrinkToFit="1" readingOrder="1"/>
    </xf>
    <xf numFmtId="0" fontId="9" fillId="0" borderId="2" xfId="10" applyFont="1" applyBorder="1" applyAlignment="1">
      <alignment horizontal="left" vertical="center" wrapText="1"/>
    </xf>
    <xf numFmtId="0" fontId="9" fillId="0" borderId="3" xfId="10" applyFont="1" applyBorder="1" applyAlignment="1">
      <alignment horizontal="left" vertical="center" wrapText="1"/>
    </xf>
    <xf numFmtId="0" fontId="9" fillId="0" borderId="4" xfId="10" applyFont="1" applyBorder="1" applyAlignment="1">
      <alignment horizontal="left" vertical="center" wrapText="1"/>
    </xf>
    <xf numFmtId="0" fontId="6" fillId="15" borderId="15" xfId="8" applyFont="1" applyFill="1" applyBorder="1" applyAlignment="1">
      <alignment horizontal="left" vertical="center"/>
    </xf>
    <xf numFmtId="0" fontId="9" fillId="0" borderId="2" xfId="10" applyFont="1" applyBorder="1" applyAlignment="1">
      <alignment horizontal="center" vertical="center" wrapText="1"/>
    </xf>
    <xf numFmtId="0" fontId="9" fillId="0" borderId="3" xfId="10" applyFont="1" applyBorder="1" applyAlignment="1">
      <alignment horizontal="center" vertical="center" wrapText="1"/>
    </xf>
    <xf numFmtId="0" fontId="9" fillId="0" borderId="4" xfId="10" applyFont="1" applyBorder="1" applyAlignment="1">
      <alignment horizontal="center" vertical="center" wrapText="1"/>
    </xf>
    <xf numFmtId="0" fontId="5" fillId="3" borderId="4" xfId="9" applyFont="1" applyFill="1" applyBorder="1" applyAlignment="1">
      <alignment vertical="center" wrapText="1"/>
    </xf>
    <xf numFmtId="0" fontId="6" fillId="0" borderId="99" xfId="9" applyFont="1" applyBorder="1" applyAlignment="1">
      <alignment vertical="center"/>
    </xf>
    <xf numFmtId="0" fontId="6" fillId="0" borderId="98" xfId="9" applyFont="1" applyBorder="1" applyAlignment="1">
      <alignment vertical="center"/>
    </xf>
    <xf numFmtId="0" fontId="6" fillId="0" borderId="97" xfId="9" applyFont="1" applyBorder="1" applyAlignment="1">
      <alignment vertical="center"/>
    </xf>
    <xf numFmtId="0" fontId="69" fillId="0" borderId="15" xfId="9" applyFont="1" applyBorder="1" applyAlignment="1">
      <alignment horizontal="left" vertical="center" shrinkToFit="1"/>
    </xf>
    <xf numFmtId="191" fontId="15" fillId="3" borderId="2" xfId="0" applyNumberFormat="1" applyFont="1" applyFill="1" applyBorder="1" applyAlignment="1">
      <alignment horizontal="center" vertical="center"/>
    </xf>
    <xf numFmtId="191" fontId="15" fillId="3" borderId="4" xfId="0" applyNumberFormat="1" applyFont="1" applyFill="1" applyBorder="1" applyAlignment="1">
      <alignment horizontal="center" vertical="center"/>
    </xf>
    <xf numFmtId="193" fontId="5" fillId="2" borderId="1" xfId="0" applyNumberFormat="1" applyFont="1" applyFill="1" applyBorder="1" applyAlignment="1">
      <alignment horizontal="center" vertical="center" wrapText="1"/>
    </xf>
    <xf numFmtId="193" fontId="26" fillId="2" borderId="1" xfId="0" applyNumberFormat="1" applyFont="1" applyFill="1" applyBorder="1" applyAlignment="1">
      <alignment horizontal="center" vertical="center" wrapText="1" shrinkToFit="1"/>
    </xf>
    <xf numFmtId="193" fontId="26" fillId="2" borderId="2" xfId="0" applyNumberFormat="1" applyFont="1" applyFill="1" applyBorder="1" applyAlignment="1">
      <alignment horizontal="left" vertical="center" wrapText="1"/>
    </xf>
    <xf numFmtId="193" fontId="26" fillId="2" borderId="3" xfId="0" applyNumberFormat="1" applyFont="1" applyFill="1" applyBorder="1" applyAlignment="1">
      <alignment horizontal="left" vertical="center" wrapText="1"/>
    </xf>
    <xf numFmtId="193" fontId="26" fillId="2" borderId="4" xfId="0" applyNumberFormat="1" applyFont="1" applyFill="1" applyBorder="1" applyAlignment="1">
      <alignment horizontal="left" vertical="center" wrapText="1"/>
    </xf>
    <xf numFmtId="38" fontId="5" fillId="3" borderId="6" xfId="1" applyFont="1" applyFill="1" applyBorder="1" applyAlignment="1">
      <alignment horizontal="center"/>
    </xf>
    <xf numFmtId="38" fontId="5" fillId="3" borderId="13" xfId="1" applyFont="1" applyFill="1" applyBorder="1" applyAlignment="1">
      <alignment horizontal="center"/>
    </xf>
    <xf numFmtId="38" fontId="5" fillId="3" borderId="10" xfId="1" applyFont="1" applyFill="1" applyBorder="1" applyAlignment="1">
      <alignment horizontal="center"/>
    </xf>
    <xf numFmtId="38" fontId="5" fillId="3" borderId="15" xfId="1" applyFont="1" applyFill="1" applyBorder="1" applyAlignment="1">
      <alignment horizontal="center"/>
    </xf>
    <xf numFmtId="0" fontId="5" fillId="3" borderId="7" xfId="0" applyFont="1" applyFill="1" applyBorder="1" applyAlignment="1">
      <alignment horizontal="right"/>
    </xf>
    <xf numFmtId="0" fontId="5" fillId="3" borderId="11" xfId="0" applyFont="1" applyFill="1" applyBorder="1" applyAlignment="1">
      <alignment horizontal="right"/>
    </xf>
    <xf numFmtId="0" fontId="5" fillId="3" borderId="2" xfId="0" applyFont="1" applyFill="1" applyBorder="1" applyAlignment="1">
      <alignment horizontal="center" vertical="center"/>
    </xf>
    <xf numFmtId="0" fontId="6" fillId="5" borderId="1" xfId="0" applyFont="1" applyFill="1" applyBorder="1">
      <alignment vertical="center"/>
    </xf>
    <xf numFmtId="193" fontId="26" fillId="2" borderId="1" xfId="0" applyNumberFormat="1" applyFont="1" applyFill="1" applyBorder="1" applyAlignment="1">
      <alignment horizontal="left" vertical="center" wrapText="1" shrinkToFi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3" xfId="0" applyFont="1" applyFill="1" applyBorder="1" applyAlignment="1">
      <alignment horizontal="center" vertical="center" wrapText="1" shrinkToFit="1"/>
    </xf>
    <xf numFmtId="0" fontId="31" fillId="4" borderId="7" xfId="0" applyFont="1" applyFill="1" applyBorder="1" applyAlignment="1">
      <alignment horizontal="center" vertical="center" wrapText="1" shrinkToFit="1"/>
    </xf>
    <xf numFmtId="0" fontId="31" fillId="4" borderId="15"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0" fontId="31" fillId="4" borderId="12"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31" fillId="4" borderId="11" xfId="0" applyFont="1" applyFill="1" applyBorder="1" applyAlignment="1">
      <alignment horizontal="center" vertical="center" shrinkToFi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8" xfId="0" applyFont="1" applyFill="1" applyBorder="1" applyAlignment="1">
      <alignment horizontal="center" vertical="center"/>
    </xf>
    <xf numFmtId="0" fontId="12" fillId="0" borderId="15" xfId="2" applyFont="1" applyBorder="1" applyAlignment="1">
      <alignment horizontal="left" vertical="center" wrapTex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6" xfId="2" applyFont="1" applyBorder="1" applyAlignment="1">
      <alignment horizontal="left" vertical="center" wrapText="1"/>
    </xf>
    <xf numFmtId="0" fontId="5" fillId="0" borderId="13" xfId="2" applyFont="1" applyBorder="1" applyAlignment="1">
      <alignment horizontal="left" vertical="center" wrapText="1"/>
    </xf>
    <xf numFmtId="0" fontId="5" fillId="0" borderId="7" xfId="2" applyFont="1" applyBorder="1" applyAlignment="1">
      <alignment horizontal="left" vertical="center" wrapText="1"/>
    </xf>
    <xf numFmtId="0" fontId="5" fillId="0" borderId="10" xfId="2" applyFont="1" applyBorder="1" applyAlignment="1">
      <alignment horizontal="left" vertical="center" wrapText="1"/>
    </xf>
    <xf numFmtId="0" fontId="5" fillId="0" borderId="15" xfId="2" applyFont="1" applyBorder="1" applyAlignment="1">
      <alignment horizontal="left" vertical="center" wrapText="1"/>
    </xf>
    <xf numFmtId="0" fontId="5" fillId="0" borderId="11" xfId="2" applyFont="1" applyBorder="1" applyAlignment="1">
      <alignment horizontal="left" vertical="center" wrapText="1"/>
    </xf>
    <xf numFmtId="0" fontId="6" fillId="3" borderId="8" xfId="0" applyFont="1" applyFill="1" applyBorder="1" applyAlignment="1">
      <alignment horizontal="center" vertical="center"/>
    </xf>
    <xf numFmtId="0" fontId="6" fillId="3" borderId="12" xfId="0" applyFont="1" applyFill="1" applyBorder="1" applyAlignment="1">
      <alignment horizontal="center" vertical="center"/>
    </xf>
    <xf numFmtId="0" fontId="9" fillId="3" borderId="130" xfId="0" applyFont="1" applyFill="1" applyBorder="1" applyAlignment="1">
      <alignment vertical="center" wrapText="1"/>
    </xf>
    <xf numFmtId="0" fontId="9" fillId="3" borderId="13" xfId="0" applyFont="1" applyFill="1" applyBorder="1" applyAlignment="1">
      <alignment vertical="center" wrapText="1"/>
    </xf>
    <xf numFmtId="0" fontId="9" fillId="3" borderId="7" xfId="0" applyFont="1" applyFill="1" applyBorder="1" applyAlignment="1">
      <alignment vertical="center" wrapText="1"/>
    </xf>
    <xf numFmtId="0" fontId="9" fillId="3" borderId="128" xfId="0" applyFont="1" applyFill="1" applyBorder="1" applyAlignment="1">
      <alignment vertical="center" wrapText="1"/>
    </xf>
    <xf numFmtId="0" fontId="9" fillId="3" borderId="15" xfId="0" applyFont="1" applyFill="1" applyBorder="1" applyAlignment="1">
      <alignment vertical="center" wrapText="1"/>
    </xf>
    <xf numFmtId="0" fontId="9" fillId="3" borderId="11" xfId="0" applyFont="1" applyFill="1" applyBorder="1" applyAlignment="1">
      <alignment vertical="center" wrapText="1"/>
    </xf>
    <xf numFmtId="0" fontId="31" fillId="4" borderId="1" xfId="0" applyFont="1" applyFill="1" applyBorder="1" applyAlignment="1">
      <alignment horizontal="center" vertical="center"/>
    </xf>
    <xf numFmtId="0" fontId="17" fillId="4" borderId="2"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12" fillId="4" borderId="6"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7" xfId="2" applyFont="1" applyFill="1" applyBorder="1" applyAlignment="1">
      <alignment horizontal="center" vertical="center" textRotation="255" wrapText="1"/>
    </xf>
    <xf numFmtId="0" fontId="12" fillId="4" borderId="9"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10"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12" fillId="4" borderId="8" xfId="0" applyFont="1" applyFill="1" applyBorder="1" applyAlignment="1">
      <alignment horizontal="center" vertical="center" textRotation="255"/>
    </xf>
    <xf numFmtId="0" fontId="12" fillId="4" borderId="18"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194" fontId="31" fillId="2" borderId="2" xfId="4" applyNumberFormat="1" applyFont="1" applyFill="1" applyBorder="1" applyAlignment="1">
      <alignment vertical="center" wrapText="1"/>
    </xf>
    <xf numFmtId="194" fontId="31" fillId="2" borderId="3" xfId="4" applyNumberFormat="1" applyFont="1" applyFill="1" applyBorder="1" applyAlignment="1">
      <alignment vertical="center" wrapText="1"/>
    </xf>
    <xf numFmtId="194" fontId="31" fillId="2" borderId="4" xfId="4" applyNumberFormat="1" applyFont="1" applyFill="1" applyBorder="1" applyAlignment="1">
      <alignment vertical="center" wrapText="1"/>
    </xf>
    <xf numFmtId="205" fontId="59" fillId="14" borderId="2" xfId="4" applyNumberFormat="1" applyFont="1" applyFill="1" applyBorder="1">
      <alignment vertical="center"/>
    </xf>
    <xf numFmtId="205" fontId="59" fillId="14" borderId="3" xfId="4" applyNumberFormat="1" applyFont="1" applyFill="1" applyBorder="1">
      <alignment vertical="center"/>
    </xf>
    <xf numFmtId="205" fontId="59" fillId="14" borderId="4" xfId="4" applyNumberFormat="1" applyFont="1" applyFill="1" applyBorder="1">
      <alignment vertical="center"/>
    </xf>
    <xf numFmtId="0" fontId="26" fillId="0" borderId="1" xfId="0" applyFont="1" applyBorder="1" applyAlignment="1">
      <alignment horizontal="center" vertical="center"/>
    </xf>
    <xf numFmtId="0" fontId="9" fillId="3" borderId="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31" fillId="0" borderId="2" xfId="4" applyFont="1" applyBorder="1">
      <alignment vertical="center"/>
    </xf>
    <xf numFmtId="0" fontId="31" fillId="0" borderId="3" xfId="4" applyFont="1" applyBorder="1">
      <alignment vertical="center"/>
    </xf>
    <xf numFmtId="0" fontId="31" fillId="0" borderId="4" xfId="4" applyFont="1" applyBorder="1">
      <alignmen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1" fillId="0" borderId="2" xfId="4" applyFont="1" applyBorder="1" applyAlignment="1">
      <alignment vertical="center" wrapText="1"/>
    </xf>
    <xf numFmtId="0" fontId="31" fillId="0" borderId="3" xfId="4" applyFont="1" applyBorder="1" applyAlignment="1">
      <alignment vertical="center" wrapText="1"/>
    </xf>
    <xf numFmtId="0" fontId="31" fillId="0" borderId="4" xfId="4" applyFont="1" applyBorder="1" applyAlignment="1">
      <alignment vertical="center" wrapText="1"/>
    </xf>
    <xf numFmtId="0" fontId="31" fillId="0" borderId="6" xfId="4" applyFont="1" applyBorder="1">
      <alignment vertical="center"/>
    </xf>
    <xf numFmtId="0" fontId="31" fillId="0" borderId="13" xfId="4" applyFont="1" applyBorder="1">
      <alignment vertical="center"/>
    </xf>
    <xf numFmtId="0" fontId="31" fillId="0" borderId="7" xfId="4" applyFont="1" applyBorder="1">
      <alignment vertical="center"/>
    </xf>
    <xf numFmtId="0" fontId="31" fillId="0" borderId="10" xfId="4" applyFont="1" applyBorder="1">
      <alignment vertical="center"/>
    </xf>
    <xf numFmtId="0" fontId="31" fillId="0" borderId="15" xfId="4" applyFont="1" applyBorder="1">
      <alignment vertical="center"/>
    </xf>
    <xf numFmtId="0" fontId="31" fillId="0" borderId="11" xfId="4" applyFont="1" applyBorder="1">
      <alignment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12" fillId="4" borderId="1" xfId="0" applyFont="1" applyFill="1" applyBorder="1" applyAlignment="1">
      <alignment horizontal="center" vertical="center" textRotation="255"/>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34" xfId="0" quotePrefix="1" applyFont="1" applyBorder="1">
      <alignment vertical="center"/>
    </xf>
    <xf numFmtId="0" fontId="5" fillId="0" borderId="114" xfId="0" quotePrefix="1" applyFont="1" applyBorder="1">
      <alignment vertical="center"/>
    </xf>
    <xf numFmtId="0" fontId="5" fillId="0" borderId="133" xfId="0" quotePrefix="1" applyFont="1" applyBorder="1">
      <alignment vertical="center"/>
    </xf>
    <xf numFmtId="193" fontId="5" fillId="2" borderId="115" xfId="0" applyNumberFormat="1" applyFont="1" applyFill="1" applyBorder="1" applyAlignment="1">
      <alignment vertical="center" wrapText="1"/>
    </xf>
    <xf numFmtId="193" fontId="5" fillId="2" borderId="114" xfId="0" applyNumberFormat="1" applyFont="1" applyFill="1" applyBorder="1" applyAlignment="1">
      <alignment vertical="center" wrapText="1"/>
    </xf>
    <xf numFmtId="193" fontId="5" fillId="2" borderId="132" xfId="0" applyNumberFormat="1" applyFont="1" applyFill="1" applyBorder="1" applyAlignment="1">
      <alignmen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6" fillId="4" borderId="73" xfId="0" applyFont="1" applyFill="1" applyBorder="1" applyAlignment="1">
      <alignment vertical="center" textRotation="255" wrapText="1"/>
    </xf>
    <xf numFmtId="0" fontId="26" fillId="4" borderId="137" xfId="0" applyFont="1" applyFill="1" applyBorder="1" applyAlignment="1">
      <alignment vertical="center" textRotation="255" wrapText="1"/>
    </xf>
    <xf numFmtId="0" fontId="26" fillId="4" borderId="78" xfId="0" applyFont="1" applyFill="1" applyBorder="1" applyAlignment="1">
      <alignment vertical="center" textRotation="255" wrapText="1"/>
    </xf>
    <xf numFmtId="0" fontId="26" fillId="4" borderId="135" xfId="0" applyFont="1" applyFill="1" applyBorder="1" applyAlignment="1">
      <alignment vertical="center" textRotation="255" wrapText="1"/>
    </xf>
    <xf numFmtId="0" fontId="5" fillId="0" borderId="140" xfId="0" applyFont="1" applyBorder="1" applyAlignment="1">
      <alignment vertical="center" wrapText="1"/>
    </xf>
    <xf numFmtId="0" fontId="5" fillId="0" borderId="15" xfId="0" applyFont="1" applyBorder="1" applyAlignment="1">
      <alignment vertical="center" wrapText="1"/>
    </xf>
    <xf numFmtId="0" fontId="5" fillId="0" borderId="139"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136" xfId="0" applyFont="1" applyBorder="1" applyAlignment="1">
      <alignmen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31" fillId="0" borderId="125" xfId="4" applyFont="1" applyBorder="1">
      <alignment vertical="center"/>
    </xf>
    <xf numFmtId="0" fontId="31" fillId="0" borderId="142" xfId="4" applyFont="1" applyBorder="1">
      <alignment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9" xfId="0" applyFont="1" applyBorder="1" applyAlignment="1">
      <alignment horizontal="center" vertical="center" wrapText="1"/>
    </xf>
    <xf numFmtId="0" fontId="5" fillId="0" borderId="11" xfId="0" applyFont="1" applyBorder="1" applyAlignment="1">
      <alignment horizontal="center" vertical="center"/>
    </xf>
    <xf numFmtId="0" fontId="31" fillId="0" borderId="109" xfId="4" applyFont="1" applyBorder="1">
      <alignment vertical="center"/>
    </xf>
    <xf numFmtId="0" fontId="31" fillId="0" borderId="45" xfId="4" applyFont="1" applyBorder="1">
      <alignment vertical="center"/>
    </xf>
    <xf numFmtId="0" fontId="31" fillId="0" borderId="46" xfId="4" applyFont="1" applyBorder="1">
      <alignment vertical="center"/>
    </xf>
    <xf numFmtId="0" fontId="6" fillId="3" borderId="146" xfId="0" applyFont="1" applyFill="1" applyBorder="1" applyAlignment="1">
      <alignment horizontal="center" vertical="center"/>
    </xf>
    <xf numFmtId="0" fontId="6" fillId="3" borderId="120" xfId="0" applyFont="1" applyFill="1" applyBorder="1" applyAlignment="1">
      <alignment horizontal="center" vertical="center"/>
    </xf>
    <xf numFmtId="0" fontId="6" fillId="2" borderId="146" xfId="0" applyFont="1" applyFill="1" applyBorder="1" applyAlignment="1">
      <alignment horizontal="center" vertical="center"/>
    </xf>
    <xf numFmtId="0" fontId="6" fillId="2" borderId="120" xfId="0" applyFont="1" applyFill="1" applyBorder="1" applyAlignment="1">
      <alignment horizontal="center" vertical="center"/>
    </xf>
    <xf numFmtId="0" fontId="31" fillId="0" borderId="79" xfId="4" applyFont="1" applyBorder="1">
      <alignment vertical="center"/>
    </xf>
    <xf numFmtId="0" fontId="31" fillId="0" borderId="145" xfId="4" applyFont="1" applyBorder="1">
      <alignment vertical="center"/>
    </xf>
    <xf numFmtId="0" fontId="31" fillId="0" borderId="77" xfId="4" applyFont="1" applyBorder="1">
      <alignment vertical="center"/>
    </xf>
    <xf numFmtId="0" fontId="31" fillId="0" borderId="144" xfId="4" applyFont="1" applyBorder="1">
      <alignment vertical="center"/>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37" xfId="0" applyFont="1" applyBorder="1" applyAlignment="1">
      <alignment horizontal="center" vertical="center" wrapText="1"/>
    </xf>
    <xf numFmtId="0" fontId="31" fillId="0" borderId="134" xfId="4" applyFont="1" applyBorder="1">
      <alignment vertical="center"/>
    </xf>
    <xf numFmtId="0" fontId="31" fillId="0" borderId="114" xfId="4" applyFont="1" applyBorder="1">
      <alignment vertical="center"/>
    </xf>
    <xf numFmtId="0" fontId="31" fillId="0" borderId="132" xfId="4" applyFont="1" applyBorder="1">
      <alignment vertical="center"/>
    </xf>
    <xf numFmtId="0" fontId="5" fillId="0" borderId="80" xfId="4" applyFont="1" applyBorder="1" applyAlignment="1">
      <alignment vertical="center" wrapText="1"/>
    </xf>
    <xf numFmtId="0" fontId="5" fillId="0" borderId="79" xfId="4" applyFont="1" applyBorder="1">
      <alignment vertical="center"/>
    </xf>
    <xf numFmtId="0" fontId="5" fillId="0" borderId="147" xfId="4" applyFont="1" applyBorder="1">
      <alignment vertical="center"/>
    </xf>
    <xf numFmtId="0" fontId="5" fillId="0" borderId="78" xfId="4" applyFont="1" applyBorder="1">
      <alignment vertical="center"/>
    </xf>
    <xf numFmtId="0" fontId="5" fillId="0" borderId="77" xfId="4" applyFont="1" applyBorder="1">
      <alignment vertical="center"/>
    </xf>
    <xf numFmtId="0" fontId="5" fillId="0" borderId="135" xfId="4" applyFont="1" applyBorder="1">
      <alignment vertical="center"/>
    </xf>
    <xf numFmtId="178" fontId="16" fillId="3" borderId="15" xfId="0" applyNumberFormat="1" applyFont="1" applyFill="1" applyBorder="1">
      <alignment vertical="center"/>
    </xf>
    <xf numFmtId="178" fontId="16" fillId="3" borderId="11" xfId="0" applyNumberFormat="1" applyFont="1" applyFill="1" applyBorder="1">
      <alignment vertical="center"/>
    </xf>
    <xf numFmtId="0" fontId="31" fillId="0" borderId="143" xfId="4" applyFont="1" applyBorder="1">
      <alignment vertical="center"/>
    </xf>
    <xf numFmtId="0" fontId="9" fillId="3" borderId="6" xfId="0" applyFont="1" applyFill="1" applyBorder="1" applyAlignment="1">
      <alignment vertical="center" wrapText="1"/>
    </xf>
    <xf numFmtId="0" fontId="31" fillId="0" borderId="80" xfId="4" applyFont="1" applyBorder="1">
      <alignment vertical="center"/>
    </xf>
    <xf numFmtId="0" fontId="31" fillId="0" borderId="147" xfId="4" applyFont="1" applyBorder="1">
      <alignment vertical="center"/>
    </xf>
    <xf numFmtId="0" fontId="31" fillId="0" borderId="78" xfId="4" applyFont="1" applyBorder="1">
      <alignment vertical="center"/>
    </xf>
    <xf numFmtId="0" fontId="31" fillId="0" borderId="135" xfId="4" applyFont="1" applyBorder="1">
      <alignment vertical="center"/>
    </xf>
    <xf numFmtId="0" fontId="6" fillId="4"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72" fillId="0" borderId="0" xfId="0" applyFont="1" applyAlignment="1"/>
    <xf numFmtId="0" fontId="5" fillId="0" borderId="1" xfId="0" applyFont="1" applyBorder="1" applyAlignment="1">
      <alignment horizontal="center" vertical="center" textRotation="255"/>
    </xf>
    <xf numFmtId="38" fontId="5" fillId="0" borderId="2" xfId="1" applyFont="1" applyFill="1" applyBorder="1" applyAlignment="1">
      <alignment horizontal="left"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208" fontId="73" fillId="15" borderId="2" xfId="1" applyNumberFormat="1" applyFont="1" applyFill="1" applyBorder="1" applyAlignment="1">
      <alignment horizontal="right" vertical="center"/>
    </xf>
    <xf numFmtId="208" fontId="73" fillId="15" borderId="3" xfId="1" applyNumberFormat="1" applyFont="1" applyFill="1" applyBorder="1" applyAlignment="1">
      <alignment horizontal="right" vertical="center"/>
    </xf>
    <xf numFmtId="208" fontId="73" fillId="15" borderId="4" xfId="1" applyNumberFormat="1" applyFont="1" applyFill="1" applyBorder="1" applyAlignment="1">
      <alignment horizontal="right" vertical="center"/>
    </xf>
    <xf numFmtId="38" fontId="9" fillId="3" borderId="2" xfId="1" applyFont="1" applyFill="1" applyBorder="1" applyAlignment="1">
      <alignment horizontal="left" vertical="center" wrapText="1"/>
    </xf>
    <xf numFmtId="38" fontId="9" fillId="3" borderId="3" xfId="1" applyFont="1" applyFill="1" applyBorder="1" applyAlignment="1">
      <alignment horizontal="left" vertical="center" wrapText="1"/>
    </xf>
    <xf numFmtId="38" fontId="9" fillId="3" borderId="4" xfId="1" applyFont="1" applyFill="1" applyBorder="1" applyAlignment="1">
      <alignment horizontal="left" vertical="center" wrapText="1"/>
    </xf>
    <xf numFmtId="0" fontId="5" fillId="0" borderId="3" xfId="2" applyFont="1" applyBorder="1" applyAlignment="1">
      <alignment horizontal="left" vertical="center"/>
    </xf>
    <xf numFmtId="0" fontId="5" fillId="0" borderId="4" xfId="2" applyFont="1" applyBorder="1" applyAlignment="1">
      <alignment horizontal="left" vertical="center"/>
    </xf>
    <xf numFmtId="208" fontId="73" fillId="2" borderId="2" xfId="1" applyNumberFormat="1" applyFont="1" applyFill="1" applyBorder="1" applyAlignment="1">
      <alignment horizontal="right" vertical="center"/>
    </xf>
    <xf numFmtId="208" fontId="73" fillId="2" borderId="3" xfId="1" applyNumberFormat="1" applyFont="1" applyFill="1" applyBorder="1" applyAlignment="1">
      <alignment horizontal="right" vertical="center"/>
    </xf>
    <xf numFmtId="208" fontId="73" fillId="2" borderId="4" xfId="1" applyNumberFormat="1" applyFont="1" applyFill="1" applyBorder="1" applyAlignment="1">
      <alignment horizontal="right" vertical="center"/>
    </xf>
    <xf numFmtId="0" fontId="5" fillId="0" borderId="82" xfId="0" applyFont="1" applyBorder="1" applyAlignment="1">
      <alignment horizontal="center" vertical="center"/>
    </xf>
    <xf numFmtId="0" fontId="5" fillId="0" borderId="149" xfId="0" applyFont="1" applyBorder="1" applyAlignment="1">
      <alignment horizontal="center" vertical="center"/>
    </xf>
    <xf numFmtId="0" fontId="5" fillId="0" borderId="81" xfId="0" applyFont="1" applyBorder="1" applyAlignment="1">
      <alignment horizontal="center" vertical="center"/>
    </xf>
    <xf numFmtId="208" fontId="73" fillId="2" borderId="83" xfId="1" applyNumberFormat="1" applyFont="1" applyFill="1" applyBorder="1" applyAlignment="1">
      <alignment horizontal="right" vertical="center"/>
    </xf>
    <xf numFmtId="38" fontId="5" fillId="0" borderId="82" xfId="1" applyFont="1" applyFill="1" applyBorder="1" applyAlignment="1">
      <alignment horizontal="left" vertical="center" wrapText="1"/>
    </xf>
    <xf numFmtId="38" fontId="5" fillId="0" borderId="149" xfId="1" applyFont="1" applyFill="1" applyBorder="1" applyAlignment="1">
      <alignment horizontal="left" vertical="center" wrapText="1"/>
    </xf>
    <xf numFmtId="38" fontId="5" fillId="0" borderId="81" xfId="1" applyFont="1" applyFill="1" applyBorder="1" applyAlignment="1">
      <alignment horizontal="left" vertical="center" wrapText="1"/>
    </xf>
    <xf numFmtId="0" fontId="5" fillId="4" borderId="8" xfId="2" applyFont="1" applyFill="1" applyBorder="1" applyAlignment="1">
      <alignment horizontal="center" vertical="center" textRotation="255" wrapText="1"/>
    </xf>
    <xf numFmtId="0" fontId="5" fillId="4" borderId="18" xfId="2" applyFont="1" applyFill="1" applyBorder="1" applyAlignment="1">
      <alignment horizontal="center" vertical="center" textRotation="255" wrapText="1"/>
    </xf>
    <xf numFmtId="0" fontId="5" fillId="4" borderId="12" xfId="2" applyFont="1" applyFill="1" applyBorder="1" applyAlignment="1">
      <alignment horizontal="center" vertical="center" textRotation="255" wrapText="1"/>
    </xf>
    <xf numFmtId="209" fontId="5" fillId="4" borderId="1" xfId="0" applyNumberFormat="1" applyFont="1" applyFill="1" applyBorder="1" applyAlignment="1">
      <alignment horizontal="center" vertical="center"/>
    </xf>
    <xf numFmtId="208" fontId="73" fillId="2" borderId="10" xfId="1" applyNumberFormat="1" applyFont="1" applyFill="1" applyBorder="1" applyAlignment="1">
      <alignment horizontal="right" vertical="center"/>
    </xf>
    <xf numFmtId="208" fontId="73" fillId="2" borderId="15" xfId="1" applyNumberFormat="1" applyFont="1" applyFill="1" applyBorder="1" applyAlignment="1">
      <alignment horizontal="right" vertical="center"/>
    </xf>
    <xf numFmtId="208" fontId="73" fillId="2" borderId="11"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3" xfId="2" applyFont="1" applyBorder="1" applyAlignment="1">
      <alignment vertical="center" wrapText="1"/>
    </xf>
    <xf numFmtId="0" fontId="5" fillId="0" borderId="4" xfId="2" applyFont="1" applyBorder="1" applyAlignment="1">
      <alignment vertical="center" wrapText="1"/>
    </xf>
    <xf numFmtId="208" fontId="73" fillId="15" borderId="85" xfId="1" applyNumberFormat="1" applyFont="1" applyFill="1" applyBorder="1" applyAlignment="1">
      <alignment horizontal="right" vertical="center"/>
    </xf>
    <xf numFmtId="208" fontId="73" fillId="15" borderId="150" xfId="1" applyNumberFormat="1" applyFont="1" applyFill="1" applyBorder="1" applyAlignment="1">
      <alignment horizontal="right" vertical="center"/>
    </xf>
    <xf numFmtId="208" fontId="73" fillId="15" borderId="84" xfId="1" applyNumberFormat="1" applyFont="1" applyFill="1" applyBorder="1" applyAlignment="1">
      <alignment horizontal="right" vertical="center"/>
    </xf>
    <xf numFmtId="38" fontId="5" fillId="0" borderId="6"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7" xfId="1" applyFont="1" applyFill="1" applyBorder="1" applyAlignment="1">
      <alignment horizontal="left" vertical="center" wrapText="1"/>
    </xf>
    <xf numFmtId="0" fontId="5" fillId="0" borderId="82" xfId="0" applyFont="1" applyBorder="1">
      <alignment vertical="center"/>
    </xf>
    <xf numFmtId="0" fontId="5" fillId="0" borderId="149" xfId="0" applyFont="1" applyBorder="1">
      <alignment vertical="center"/>
    </xf>
    <xf numFmtId="0" fontId="5" fillId="0" borderId="81" xfId="0" applyFont="1" applyBorder="1">
      <alignment vertical="center"/>
    </xf>
    <xf numFmtId="0" fontId="5" fillId="0" borderId="15" xfId="2" applyFont="1" applyBorder="1" applyAlignment="1">
      <alignment vertical="center" wrapText="1"/>
    </xf>
    <xf numFmtId="0" fontId="5" fillId="0" borderId="11" xfId="2" applyFont="1" applyBorder="1" applyAlignment="1">
      <alignment vertical="center" wrapText="1"/>
    </xf>
    <xf numFmtId="208" fontId="73" fillId="15" borderId="10" xfId="1" applyNumberFormat="1" applyFont="1" applyFill="1" applyBorder="1" applyAlignment="1">
      <alignment horizontal="right" vertical="center"/>
    </xf>
    <xf numFmtId="208" fontId="73" fillId="15" borderId="15" xfId="1" applyNumberFormat="1" applyFont="1" applyFill="1" applyBorder="1" applyAlignment="1">
      <alignment horizontal="right" vertical="center"/>
    </xf>
    <xf numFmtId="208" fontId="73" fillId="15" borderId="11" xfId="1" applyNumberFormat="1" applyFont="1" applyFill="1" applyBorder="1" applyAlignment="1">
      <alignment horizontal="right" vertical="center"/>
    </xf>
    <xf numFmtId="0" fontId="51" fillId="15" borderId="0" xfId="0" applyFont="1" applyFill="1">
      <alignment vertical="center"/>
    </xf>
    <xf numFmtId="0" fontId="51" fillId="15" borderId="0" xfId="0" applyFont="1" applyFill="1" applyAlignment="1">
      <alignment horizontal="left" vertical="center"/>
    </xf>
    <xf numFmtId="0" fontId="6" fillId="3" borderId="15" xfId="2" applyFont="1" applyFill="1" applyBorder="1" applyAlignment="1">
      <alignment horizontal="left" vertical="center"/>
    </xf>
    <xf numFmtId="0" fontId="51" fillId="3" borderId="0" xfId="0" applyFont="1" applyFill="1" applyAlignment="1">
      <alignment horizontal="right" vertical="center"/>
    </xf>
    <xf numFmtId="194" fontId="51" fillId="0" borderId="0" xfId="2" applyNumberFormat="1" applyFont="1" applyAlignment="1">
      <alignment horizontal="right"/>
    </xf>
    <xf numFmtId="0" fontId="52" fillId="0" borderId="0" xfId="0" applyFont="1" applyAlignment="1">
      <alignment vertical="center" wrapText="1"/>
    </xf>
    <xf numFmtId="0" fontId="7" fillId="0" borderId="0" xfId="2"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77" fillId="0" borderId="0" xfId="13" applyFont="1" applyAlignment="1">
      <alignment horizontal="center"/>
    </xf>
    <xf numFmtId="0" fontId="75" fillId="0" borderId="0" xfId="13" applyFont="1" applyAlignment="1">
      <alignment horizontal="center"/>
    </xf>
    <xf numFmtId="0" fontId="75" fillId="0" borderId="1" xfId="13" applyFont="1" applyBorder="1" applyAlignment="1">
      <alignment horizontal="center" vertical="center"/>
    </xf>
    <xf numFmtId="0" fontId="75" fillId="4" borderId="1" xfId="13" applyFont="1" applyFill="1" applyBorder="1" applyAlignment="1">
      <alignment horizontal="center" vertical="center"/>
    </xf>
    <xf numFmtId="0" fontId="75" fillId="4" borderId="1" xfId="13" applyFont="1" applyFill="1" applyBorder="1" applyAlignment="1">
      <alignment horizontal="center"/>
    </xf>
    <xf numFmtId="0" fontId="29" fillId="0" borderId="83" xfId="13" applyFont="1" applyBorder="1" applyAlignment="1">
      <alignment horizontal="center" vertical="center"/>
    </xf>
    <xf numFmtId="0" fontId="33" fillId="0" borderId="0" xfId="4" applyFont="1" applyAlignment="1">
      <alignment horizontal="center" vertical="center"/>
    </xf>
    <xf numFmtId="0" fontId="35" fillId="0" borderId="2" xfId="4" applyFont="1" applyBorder="1" applyAlignment="1">
      <alignment horizontal="center" vertical="center" wrapText="1"/>
    </xf>
    <xf numFmtId="0" fontId="35" fillId="0" borderId="4" xfId="4" applyFont="1" applyBorder="1" applyAlignment="1">
      <alignment horizontal="center" vertical="center" wrapText="1"/>
    </xf>
    <xf numFmtId="0" fontId="31" fillId="0" borderId="8" xfId="4" applyFont="1" applyBorder="1" applyAlignment="1">
      <alignment horizontal="center" vertical="top" wrapText="1"/>
    </xf>
    <xf numFmtId="0" fontId="31" fillId="0" borderId="12" xfId="4" applyFont="1" applyBorder="1" applyAlignment="1">
      <alignment horizontal="center" vertical="top" wrapText="1"/>
    </xf>
    <xf numFmtId="0" fontId="35" fillId="0" borderId="2" xfId="4" applyFont="1" applyBorder="1" applyAlignment="1">
      <alignment horizontal="left" vertical="top" wrapText="1"/>
    </xf>
    <xf numFmtId="0" fontId="35" fillId="0" borderId="4" xfId="4" applyFont="1" applyBorder="1" applyAlignment="1">
      <alignment horizontal="left" vertical="top" wrapText="1"/>
    </xf>
    <xf numFmtId="0" fontId="35" fillId="0" borderId="1" xfId="4" applyFont="1" applyBorder="1" applyAlignment="1">
      <alignment horizontal="center" vertical="top" wrapText="1"/>
    </xf>
    <xf numFmtId="0" fontId="35" fillId="0" borderId="1" xfId="4" applyFont="1" applyBorder="1" applyAlignment="1">
      <alignment horizontal="left" vertical="top" wrapText="1"/>
    </xf>
    <xf numFmtId="0" fontId="35" fillId="0" borderId="8" xfId="4" applyFont="1" applyBorder="1" applyAlignment="1">
      <alignment horizontal="left" vertical="top" wrapText="1"/>
    </xf>
    <xf numFmtId="0" fontId="35" fillId="0" borderId="18" xfId="4" applyFont="1" applyBorder="1" applyAlignment="1">
      <alignment horizontal="left" vertical="top" wrapText="1"/>
    </xf>
    <xf numFmtId="0" fontId="0" fillId="0" borderId="18" xfId="0" applyBorder="1" applyAlignment="1">
      <alignment horizontal="left" vertical="top" wrapText="1"/>
    </xf>
    <xf numFmtId="0" fontId="0" fillId="0" borderId="12" xfId="0" applyBorder="1" applyAlignment="1">
      <alignment horizontal="left" vertical="top" wrapText="1"/>
    </xf>
    <xf numFmtId="0" fontId="35" fillId="0" borderId="8" xfId="4" applyFont="1" applyBorder="1" applyAlignment="1">
      <alignment vertical="top" wrapText="1"/>
    </xf>
    <xf numFmtId="0" fontId="35" fillId="0" borderId="18" xfId="4" applyFont="1" applyBorder="1" applyAlignment="1">
      <alignment vertical="top" wrapText="1"/>
    </xf>
    <xf numFmtId="0" fontId="35" fillId="0" borderId="12" xfId="4" applyFont="1" applyBorder="1" applyAlignment="1">
      <alignment vertical="top" wrapText="1"/>
    </xf>
    <xf numFmtId="0" fontId="35" fillId="0" borderId="8" xfId="4" applyFont="1" applyBorder="1" applyAlignment="1">
      <alignment horizontal="center" vertical="center" wrapText="1"/>
    </xf>
    <xf numFmtId="0" fontId="35" fillId="0" borderId="18" xfId="4" applyFont="1" applyBorder="1" applyAlignment="1">
      <alignment horizontal="center" vertical="center" wrapText="1"/>
    </xf>
    <xf numFmtId="0" fontId="35" fillId="0" borderId="12" xfId="4" applyFont="1" applyBorder="1" applyAlignment="1">
      <alignment horizontal="center" vertical="center" wrapText="1"/>
    </xf>
    <xf numFmtId="0" fontId="35" fillId="0" borderId="2" xfId="4" applyFont="1" applyBorder="1" applyAlignment="1">
      <alignment vertical="top" wrapText="1"/>
    </xf>
    <xf numFmtId="0" fontId="35" fillId="0" borderId="4" xfId="4" applyFont="1" applyBorder="1" applyAlignment="1">
      <alignment vertical="top" wrapText="1"/>
    </xf>
    <xf numFmtId="0" fontId="35" fillId="0" borderId="7" xfId="4" applyFont="1" applyBorder="1" applyAlignment="1">
      <alignment vertical="top" wrapText="1"/>
    </xf>
    <xf numFmtId="0" fontId="35" fillId="0" borderId="11" xfId="4" applyFont="1" applyBorder="1" applyAlignment="1">
      <alignment vertical="top" wrapText="1"/>
    </xf>
    <xf numFmtId="0" fontId="35" fillId="0" borderId="1" xfId="4" applyFont="1" applyBorder="1" applyAlignment="1">
      <alignment horizontal="center" vertical="center" wrapText="1"/>
    </xf>
    <xf numFmtId="0" fontId="35" fillId="0" borderId="6" xfId="4" applyFont="1" applyBorder="1" applyAlignment="1">
      <alignment horizontal="center" vertical="center" wrapText="1"/>
    </xf>
    <xf numFmtId="0" fontId="35" fillId="0" borderId="10" xfId="4" applyFont="1" applyBorder="1" applyAlignment="1">
      <alignment horizontal="center" vertical="center" wrapText="1"/>
    </xf>
    <xf numFmtId="0" fontId="35" fillId="13" borderId="8" xfId="4" applyFont="1" applyFill="1" applyBorder="1" applyAlignment="1">
      <alignment horizontal="center" vertical="center" wrapText="1"/>
    </xf>
    <xf numFmtId="0" fontId="35" fillId="13" borderId="12" xfId="4" applyFont="1" applyFill="1" applyBorder="1" applyAlignment="1">
      <alignment horizontal="center" vertical="center" wrapText="1"/>
    </xf>
    <xf numFmtId="0" fontId="35" fillId="0" borderId="1" xfId="4" applyFont="1" applyBorder="1" applyAlignment="1">
      <alignment vertical="top" wrapText="1"/>
    </xf>
    <xf numFmtId="0" fontId="31" fillId="0" borderId="1" xfId="4" applyFont="1" applyBorder="1" applyAlignment="1">
      <alignment vertical="top" wrapText="1"/>
    </xf>
    <xf numFmtId="0" fontId="35" fillId="0" borderId="2" xfId="4" applyFont="1" applyBorder="1">
      <alignment vertical="center"/>
    </xf>
    <xf numFmtId="0" fontId="35" fillId="0" borderId="4" xfId="4" applyFont="1" applyBorder="1">
      <alignment vertical="center"/>
    </xf>
    <xf numFmtId="0" fontId="35" fillId="0" borderId="7" xfId="4" applyFont="1" applyBorder="1" applyAlignment="1">
      <alignment horizontal="center" vertical="center" wrapText="1"/>
    </xf>
    <xf numFmtId="0" fontId="35" fillId="0" borderId="6" xfId="4" applyFont="1" applyBorder="1" applyAlignment="1">
      <alignment vertical="top" wrapText="1"/>
    </xf>
    <xf numFmtId="0" fontId="35" fillId="0" borderId="9" xfId="4" applyFont="1" applyBorder="1" applyAlignment="1">
      <alignment vertical="top" wrapText="1"/>
    </xf>
    <xf numFmtId="0" fontId="35" fillId="0" borderId="10" xfId="4" applyFont="1" applyBorder="1" applyAlignment="1">
      <alignment vertical="top" wrapText="1"/>
    </xf>
    <xf numFmtId="0" fontId="44" fillId="0" borderId="8" xfId="4" applyFont="1" applyBorder="1" applyAlignment="1">
      <alignment vertical="top" wrapText="1"/>
    </xf>
    <xf numFmtId="0" fontId="44" fillId="0" borderId="18" xfId="4" applyFont="1" applyBorder="1" applyAlignment="1">
      <alignment vertical="top" wrapText="1"/>
    </xf>
    <xf numFmtId="0" fontId="44" fillId="0" borderId="12" xfId="4" applyFont="1" applyBorder="1" applyAlignment="1">
      <alignment vertical="top" wrapText="1"/>
    </xf>
    <xf numFmtId="0" fontId="67" fillId="0" borderId="0" xfId="4" applyFont="1" applyAlignment="1">
      <alignment horizontal="center" vertical="center" wrapText="1"/>
    </xf>
    <xf numFmtId="0" fontId="62" fillId="0" borderId="2" xfId="4" applyFont="1" applyBorder="1" applyAlignment="1">
      <alignment horizontal="center" vertical="center" wrapText="1"/>
    </xf>
    <xf numFmtId="0" fontId="62" fillId="0" borderId="4" xfId="4" applyFont="1" applyBorder="1" applyAlignment="1">
      <alignment horizontal="center" vertical="center" wrapText="1"/>
    </xf>
    <xf numFmtId="0" fontId="61" fillId="0" borderId="1" xfId="4" applyFont="1" applyBorder="1" applyAlignment="1">
      <alignment vertical="top" wrapText="1"/>
    </xf>
    <xf numFmtId="0" fontId="62" fillId="0" borderId="8" xfId="4" applyFont="1" applyBorder="1" applyAlignment="1">
      <alignment horizontal="left" vertical="top"/>
    </xf>
    <xf numFmtId="0" fontId="62" fillId="0" borderId="18" xfId="4" applyFont="1" applyBorder="1" applyAlignment="1">
      <alignment horizontal="left" vertical="top"/>
    </xf>
    <xf numFmtId="0" fontId="62" fillId="0" borderId="8" xfId="4" applyFont="1" applyBorder="1" applyAlignment="1">
      <alignment horizontal="left" vertical="center" wrapText="1"/>
    </xf>
    <xf numFmtId="0" fontId="62" fillId="0" borderId="12" xfId="4" applyFont="1" applyBorder="1" applyAlignment="1">
      <alignment horizontal="left" vertical="center" wrapText="1"/>
    </xf>
    <xf numFmtId="0" fontId="62" fillId="0" borderId="8" xfId="4" applyFont="1" applyBorder="1" applyAlignment="1">
      <alignment horizontal="left" vertical="center"/>
    </xf>
    <xf numFmtId="0" fontId="62" fillId="0" borderId="12" xfId="4" applyFont="1" applyBorder="1" applyAlignment="1">
      <alignment horizontal="left" vertical="center"/>
    </xf>
    <xf numFmtId="0" fontId="62" fillId="13" borderId="6" xfId="4" applyFont="1" applyFill="1" applyBorder="1" applyAlignment="1">
      <alignment horizontal="center" vertical="center"/>
    </xf>
    <xf numFmtId="0" fontId="62" fillId="13" borderId="10" xfId="4" applyFont="1" applyFill="1" applyBorder="1" applyAlignment="1">
      <alignment horizontal="center" vertical="center"/>
    </xf>
    <xf numFmtId="0" fontId="62" fillId="0" borderId="2" xfId="4" applyFont="1" applyBorder="1" applyAlignment="1">
      <alignment horizontal="left" vertical="top" wrapText="1"/>
    </xf>
    <xf numFmtId="0" fontId="62" fillId="0" borderId="4" xfId="4" applyFont="1" applyBorder="1" applyAlignment="1">
      <alignment horizontal="left" vertical="top" wrapText="1"/>
    </xf>
    <xf numFmtId="0" fontId="62" fillId="0" borderId="8" xfId="4" applyFont="1" applyBorder="1" applyAlignment="1">
      <alignment horizontal="left" vertical="top" wrapText="1"/>
    </xf>
    <xf numFmtId="0" fontId="62" fillId="0" borderId="12" xfId="4" applyFont="1" applyBorder="1" applyAlignment="1">
      <alignment horizontal="left" vertical="top"/>
    </xf>
    <xf numFmtId="0" fontId="62" fillId="0" borderId="7" xfId="4" applyFont="1" applyBorder="1" applyAlignment="1">
      <alignment horizontal="left" vertical="top" wrapText="1"/>
    </xf>
    <xf numFmtId="0" fontId="62" fillId="0" borderId="14" xfId="4" applyFont="1" applyBorder="1" applyAlignment="1">
      <alignment horizontal="left" vertical="top" wrapText="1"/>
    </xf>
    <xf numFmtId="0" fontId="62" fillId="0" borderId="11" xfId="4" applyFont="1" applyBorder="1" applyAlignment="1">
      <alignment horizontal="left" vertical="top" wrapText="1"/>
    </xf>
    <xf numFmtId="0" fontId="62" fillId="0" borderId="8" xfId="4" applyFont="1" applyBorder="1">
      <alignment vertical="center"/>
    </xf>
    <xf numFmtId="0" fontId="62" fillId="0" borderId="12" xfId="4" applyFont="1" applyBorder="1">
      <alignment vertical="center"/>
    </xf>
    <xf numFmtId="0" fontId="62" fillId="0" borderId="18" xfId="4" applyFont="1" applyBorder="1" applyAlignment="1">
      <alignment horizontal="left" vertical="top" wrapText="1"/>
    </xf>
    <xf numFmtId="0" fontId="62" fillId="0" borderId="18" xfId="4" applyFont="1" applyBorder="1" applyAlignment="1">
      <alignment horizontal="left" vertical="center"/>
    </xf>
    <xf numFmtId="0" fontId="62" fillId="13" borderId="9" xfId="4" applyFont="1" applyFill="1" applyBorder="1" applyAlignment="1">
      <alignment horizontal="center" vertical="center"/>
    </xf>
    <xf numFmtId="0" fontId="62" fillId="0" borderId="8" xfId="4" applyFont="1" applyBorder="1" applyAlignment="1">
      <alignment vertical="top" wrapText="1"/>
    </xf>
    <xf numFmtId="0" fontId="62" fillId="0" borderId="18" xfId="4" applyFont="1" applyBorder="1" applyAlignment="1">
      <alignment vertical="top" wrapText="1"/>
    </xf>
    <xf numFmtId="0" fontId="62" fillId="0" borderId="12" xfId="4" applyFont="1" applyBorder="1" applyAlignment="1">
      <alignment vertical="top" wrapText="1"/>
    </xf>
    <xf numFmtId="0" fontId="62" fillId="13" borderId="8" xfId="4" applyFont="1" applyFill="1" applyBorder="1" applyAlignment="1">
      <alignment horizontal="center" vertical="center"/>
    </xf>
    <xf numFmtId="0" fontId="62" fillId="13" borderId="12" xfId="4" applyFont="1" applyFill="1" applyBorder="1" applyAlignment="1">
      <alignment horizontal="center" vertical="center"/>
    </xf>
    <xf numFmtId="0" fontId="61" fillId="0" borderId="1" xfId="4" applyFont="1" applyBorder="1" applyAlignment="1">
      <alignment vertical="top"/>
    </xf>
    <xf numFmtId="0" fontId="61" fillId="0" borderId="8" xfId="4" applyFont="1" applyBorder="1" applyAlignment="1">
      <alignment vertical="top"/>
    </xf>
    <xf numFmtId="0" fontId="61" fillId="0" borderId="18" xfId="4" applyFont="1" applyBorder="1" applyAlignment="1">
      <alignment vertical="top"/>
    </xf>
    <xf numFmtId="0" fontId="0" fillId="0" borderId="12" xfId="0" applyBorder="1" applyAlignment="1">
      <alignment vertical="top"/>
    </xf>
    <xf numFmtId="0" fontId="62" fillId="0" borderId="12" xfId="4" applyFont="1" applyBorder="1" applyAlignment="1">
      <alignment horizontal="left" vertical="top" wrapText="1"/>
    </xf>
    <xf numFmtId="0" fontId="62" fillId="13" borderId="8" xfId="4" applyFont="1" applyFill="1" applyBorder="1" applyAlignment="1">
      <alignment horizontal="center" vertical="center" wrapText="1"/>
    </xf>
    <xf numFmtId="0" fontId="62" fillId="13" borderId="12" xfId="4" applyFont="1" applyFill="1" applyBorder="1" applyAlignment="1">
      <alignment horizontal="center" vertical="center" wrapText="1"/>
    </xf>
    <xf numFmtId="0" fontId="62" fillId="0" borderId="8" xfId="4" applyFont="1" applyBorder="1" applyAlignment="1">
      <alignment horizontal="left" vertical="center" wrapText="1" shrinkToFit="1"/>
    </xf>
    <xf numFmtId="0" fontId="62" fillId="0" borderId="12" xfId="4" applyFont="1" applyBorder="1" applyAlignment="1">
      <alignment horizontal="left" vertical="center" wrapText="1" shrinkToFit="1"/>
    </xf>
    <xf numFmtId="0" fontId="62" fillId="0" borderId="6" xfId="4" applyFont="1" applyBorder="1" applyAlignment="1">
      <alignment horizontal="left" vertical="top" wrapText="1"/>
    </xf>
    <xf numFmtId="0" fontId="62" fillId="0" borderId="9" xfId="4" applyFont="1" applyBorder="1" applyAlignment="1">
      <alignment horizontal="left" vertical="top" wrapText="1"/>
    </xf>
    <xf numFmtId="0" fontId="62" fillId="0" borderId="10" xfId="4" applyFont="1" applyBorder="1" applyAlignment="1">
      <alignment horizontal="left" vertical="top" wrapText="1"/>
    </xf>
    <xf numFmtId="0" fontId="62" fillId="0" borderId="18" xfId="4" applyFont="1" applyBorder="1" applyAlignment="1">
      <alignment horizontal="left" vertical="center" wrapText="1"/>
    </xf>
    <xf numFmtId="0" fontId="62" fillId="13" borderId="18" xfId="4" applyFont="1" applyFill="1" applyBorder="1" applyAlignment="1">
      <alignment horizontal="center" vertical="center" wrapText="1"/>
    </xf>
    <xf numFmtId="0" fontId="0" fillId="0" borderId="11" xfId="0" applyBorder="1" applyAlignment="1">
      <alignment horizontal="left" vertical="top" wrapText="1"/>
    </xf>
    <xf numFmtId="0" fontId="62" fillId="0" borderId="8" xfId="4" applyFont="1" applyBorder="1" applyAlignment="1">
      <alignment vertical="center" wrapText="1"/>
    </xf>
    <xf numFmtId="0" fontId="62" fillId="0" borderId="18" xfId="4" applyFont="1" applyBorder="1" applyAlignment="1">
      <alignment vertical="center" wrapText="1"/>
    </xf>
    <xf numFmtId="0" fontId="62" fillId="0" borderId="12" xfId="4" applyFont="1" applyBorder="1" applyAlignment="1">
      <alignment vertical="center" wrapText="1"/>
    </xf>
    <xf numFmtId="0" fontId="61" fillId="0" borderId="1" xfId="4" applyFont="1" applyBorder="1" applyAlignment="1">
      <alignment horizontal="center" vertical="center"/>
    </xf>
    <xf numFmtId="0" fontId="62" fillId="0" borderId="8" xfId="4" applyFont="1" applyBorder="1" applyAlignment="1">
      <alignment horizontal="center" vertical="center" wrapText="1"/>
    </xf>
    <xf numFmtId="0" fontId="62" fillId="0" borderId="1" xfId="4" applyFont="1" applyBorder="1" applyAlignment="1">
      <alignment horizontal="center" vertical="center" wrapText="1"/>
    </xf>
    <xf numFmtId="0" fontId="62" fillId="0" borderId="6" xfId="4" applyFont="1" applyBorder="1" applyAlignment="1">
      <alignment horizontal="center" vertical="center" wrapText="1"/>
    </xf>
    <xf numFmtId="0" fontId="62" fillId="0" borderId="10" xfId="4" applyFont="1" applyBorder="1" applyAlignment="1">
      <alignment horizontal="center" vertical="center" wrapText="1"/>
    </xf>
    <xf numFmtId="0" fontId="63" fillId="13" borderId="8" xfId="4" applyFont="1" applyFill="1" applyBorder="1" applyAlignment="1">
      <alignment horizontal="center" vertical="center" wrapText="1"/>
    </xf>
    <xf numFmtId="0" fontId="63" fillId="13" borderId="12" xfId="4" applyFont="1" applyFill="1" applyBorder="1" applyAlignment="1">
      <alignment horizontal="center" vertical="center" wrapText="1"/>
    </xf>
    <xf numFmtId="0" fontId="62" fillId="0" borderId="1" xfId="4" applyFont="1" applyBorder="1" applyAlignment="1">
      <alignment horizontal="left" vertical="top" wrapText="1"/>
    </xf>
    <xf numFmtId="0" fontId="79" fillId="0" borderId="8" xfId="4" applyFont="1" applyBorder="1" applyAlignment="1">
      <alignment vertical="top" wrapText="1"/>
    </xf>
    <xf numFmtId="0" fontId="81" fillId="0" borderId="18" xfId="0" applyFont="1" applyBorder="1" applyAlignment="1">
      <alignment vertical="top" wrapText="1"/>
    </xf>
    <xf numFmtId="0" fontId="81" fillId="0" borderId="12" xfId="0" applyFont="1" applyBorder="1" applyAlignment="1">
      <alignment vertical="top" wrapText="1"/>
    </xf>
    <xf numFmtId="0" fontId="62" fillId="0" borderId="6" xfId="4" applyFont="1" applyBorder="1" applyAlignment="1">
      <alignment vertical="top"/>
    </xf>
    <xf numFmtId="0" fontId="62" fillId="0" borderId="7" xfId="4" applyFont="1" applyBorder="1" applyAlignment="1">
      <alignment vertical="top"/>
    </xf>
    <xf numFmtId="0" fontId="62" fillId="0" borderId="9" xfId="4" applyFont="1" applyBorder="1" applyAlignment="1">
      <alignment vertical="top"/>
    </xf>
    <xf numFmtId="0" fontId="62" fillId="0" borderId="14" xfId="4" applyFont="1" applyBorder="1" applyAlignment="1">
      <alignment vertical="top"/>
    </xf>
    <xf numFmtId="0" fontId="62" fillId="0" borderId="10" xfId="4" applyFont="1" applyBorder="1" applyAlignment="1">
      <alignment vertical="top"/>
    </xf>
    <xf numFmtId="0" fontId="62" fillId="0" borderId="11" xfId="4" applyFont="1" applyBorder="1" applyAlignment="1">
      <alignment vertical="top"/>
    </xf>
    <xf numFmtId="0" fontId="62" fillId="0" borderId="7" xfId="4" applyFont="1" applyBorder="1" applyAlignment="1">
      <alignment horizontal="center" vertical="center" wrapText="1"/>
    </xf>
    <xf numFmtId="0" fontId="62" fillId="0" borderId="12" xfId="4" applyFont="1" applyBorder="1" applyAlignment="1">
      <alignment horizontal="center" vertical="center" wrapText="1"/>
    </xf>
    <xf numFmtId="0" fontId="61" fillId="0" borderId="8" xfId="4" applyFont="1" applyBorder="1" applyAlignment="1">
      <alignment horizontal="center" vertical="center"/>
    </xf>
    <xf numFmtId="0" fontId="61" fillId="0" borderId="12" xfId="4" applyFont="1" applyBorder="1" applyAlignment="1">
      <alignment horizontal="center" vertical="center"/>
    </xf>
    <xf numFmtId="0" fontId="61" fillId="0" borderId="1" xfId="4" applyFont="1" applyBorder="1" applyAlignment="1">
      <alignment horizontal="left" vertical="top"/>
    </xf>
    <xf numFmtId="0" fontId="62" fillId="13" borderId="18" xfId="4" applyFont="1" applyFill="1" applyBorder="1" applyAlignment="1">
      <alignment horizontal="center" vertical="center"/>
    </xf>
    <xf numFmtId="0" fontId="0" fillId="0" borderId="18" xfId="0" applyBorder="1" applyAlignment="1">
      <alignment vertical="top" wrapText="1"/>
    </xf>
    <xf numFmtId="0" fontId="0" fillId="0" borderId="12" xfId="0" applyBorder="1" applyAlignment="1">
      <alignment vertical="top" wrapText="1"/>
    </xf>
    <xf numFmtId="0" fontId="29" fillId="0" borderId="9" xfId="0" applyFont="1" applyBorder="1">
      <alignment vertical="center"/>
    </xf>
    <xf numFmtId="0" fontId="29" fillId="0" borderId="0" xfId="0" applyFont="1" applyBorder="1">
      <alignment vertical="center"/>
    </xf>
    <xf numFmtId="0" fontId="29" fillId="0" borderId="14" xfId="0" applyFont="1" applyBorder="1">
      <alignment vertical="center"/>
    </xf>
    <xf numFmtId="0" fontId="29" fillId="7" borderId="15" xfId="0" applyFont="1" applyFill="1" applyBorder="1" applyAlignment="1">
      <alignment horizontal="center" vertical="center"/>
    </xf>
    <xf numFmtId="0" fontId="38" fillId="8" borderId="44" xfId="4" applyFont="1" applyFill="1" applyBorder="1" applyAlignment="1">
      <alignment horizontal="center" vertical="center"/>
    </xf>
    <xf numFmtId="0" fontId="38" fillId="8" borderId="45" xfId="4" applyFont="1" applyFill="1" applyBorder="1" applyAlignment="1">
      <alignment horizontal="center" vertical="center"/>
    </xf>
    <xf numFmtId="0" fontId="38" fillId="8" borderId="46" xfId="4" applyFont="1" applyFill="1" applyBorder="1" applyAlignment="1">
      <alignment horizontal="center" vertical="center"/>
    </xf>
    <xf numFmtId="0" fontId="13" fillId="8" borderId="47" xfId="0" applyFont="1" applyFill="1" applyBorder="1" applyAlignment="1">
      <alignment vertical="center" wrapText="1"/>
    </xf>
    <xf numFmtId="0" fontId="13" fillId="8" borderId="52" xfId="0" applyFont="1" applyFill="1" applyBorder="1" applyAlignment="1">
      <alignment vertical="center" wrapText="1"/>
    </xf>
    <xf numFmtId="0" fontId="29" fillId="0" borderId="14" xfId="0" applyFont="1" applyBorder="1" applyAlignment="1">
      <alignment vertical="center" wrapText="1"/>
    </xf>
    <xf numFmtId="0" fontId="38" fillId="9" borderId="50" xfId="4" applyFont="1" applyFill="1" applyBorder="1" applyAlignment="1">
      <alignment horizontal="center" vertical="center"/>
    </xf>
    <xf numFmtId="0" fontId="38" fillId="9" borderId="51" xfId="4" applyFont="1" applyFill="1" applyBorder="1" applyAlignment="1">
      <alignment horizontal="center" vertical="center"/>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42" fillId="0" borderId="9" xfId="0" applyFont="1" applyBorder="1">
      <alignment vertical="center"/>
    </xf>
    <xf numFmtId="0" fontId="42" fillId="0" borderId="0" xfId="0" applyFont="1" applyBorder="1">
      <alignment vertical="center"/>
    </xf>
    <xf numFmtId="0" fontId="42" fillId="0" borderId="14" xfId="0" applyFont="1" applyBorder="1">
      <alignment vertical="center"/>
    </xf>
  </cellXfs>
  <cellStyles count="17">
    <cellStyle name="桁区切り" xfId="1" builtinId="6"/>
    <cellStyle name="桁区切り 2" xfId="12" xr:uid="{96B443CE-B95B-4000-B1F3-BB5C04951700}"/>
    <cellStyle name="桁区切り 2 2" xfId="14" xr:uid="{BAB1FA5F-98A0-43FE-ADA7-9F0D22198A90}"/>
    <cellStyle name="標準" xfId="0" builtinId="0"/>
    <cellStyle name="標準 11" xfId="15" xr:uid="{2C19114E-B3A4-43FB-A37E-961D4E7D78B1}"/>
    <cellStyle name="標準 2" xfId="4" xr:uid="{00000000-0005-0000-0000-000003000000}"/>
    <cellStyle name="標準 2 2" xfId="8" xr:uid="{2655EEA2-7F9D-4E0C-B766-44A9326F69E1}"/>
    <cellStyle name="標準 3" xfId="5" xr:uid="{00000000-0005-0000-0000-000004000000}"/>
    <cellStyle name="標準 3 2" xfId="11" xr:uid="{A48F403B-485A-4A81-A124-826B270D3ADC}"/>
    <cellStyle name="標準 3 3" xfId="13" xr:uid="{D7CA3023-CE3A-46BA-8528-33CB3A9626C0}"/>
    <cellStyle name="標準 3 4" xfId="16" xr:uid="{1AF35756-75B2-4365-97DF-ABC3A016D177}"/>
    <cellStyle name="標準 4" xfId="7" xr:uid="{37981044-2163-4C4E-8DD3-FB6A253BA84E}"/>
    <cellStyle name="標準 7" xfId="6" xr:uid="{8A321E80-033D-4243-9711-264522522DCC}"/>
    <cellStyle name="標準 8" xfId="9" xr:uid="{42FC04D5-EA78-499D-8E1F-5B4311086965}"/>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 name="標準_出納帳20061221" xfId="10"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8733</xdr:colOff>
      <xdr:row>91</xdr:row>
      <xdr:rowOff>93456</xdr:rowOff>
    </xdr:from>
    <xdr:to>
      <xdr:col>18</xdr:col>
      <xdr:colOff>2146513</xdr:colOff>
      <xdr:row>95</xdr:row>
      <xdr:rowOff>144665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34711" y="21296934"/>
          <a:ext cx="2137780" cy="82425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371111</xdr:colOff>
      <xdr:row>3</xdr:row>
      <xdr:rowOff>158883</xdr:rowOff>
    </xdr:from>
    <xdr:to>
      <xdr:col>16</xdr:col>
      <xdr:colOff>2398744</xdr:colOff>
      <xdr:row>9</xdr:row>
      <xdr:rowOff>214805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00459" y="1539318"/>
          <a:ext cx="10006546" cy="146396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view="pageBreakPreview" zoomScaleNormal="100" zoomScaleSheetLayoutView="100" workbookViewId="0">
      <selection activeCell="D6" sqref="D6:E6"/>
    </sheetView>
  </sheetViews>
  <sheetFormatPr defaultColWidth="9" defaultRowHeight="18.75" x14ac:dyDescent="0.15"/>
  <cols>
    <col min="1" max="2" width="2.75" style="215" customWidth="1"/>
    <col min="3" max="3" width="13" style="215" customWidth="1"/>
    <col min="4" max="4" width="13.75" style="215" customWidth="1"/>
    <col min="5" max="5" width="54.25" style="215" customWidth="1"/>
    <col min="6" max="6" width="2.625" style="215" customWidth="1"/>
    <col min="7" max="7" width="5.75" style="215" customWidth="1"/>
    <col min="8" max="16384" width="9" style="215"/>
  </cols>
  <sheetData>
    <row r="1" spans="1:258" ht="24" customHeight="1" thickBot="1" x14ac:dyDescent="0.2">
      <c r="A1" s="246" t="s">
        <v>467</v>
      </c>
      <c r="B1" s="246"/>
      <c r="C1" s="246"/>
      <c r="D1" s="245"/>
      <c r="E1" s="245"/>
      <c r="F1" s="245"/>
    </row>
    <row r="2" spans="1:258" ht="21" customHeight="1" x14ac:dyDescent="0.15">
      <c r="B2" s="258" t="s">
        <v>466</v>
      </c>
      <c r="C2" s="257"/>
      <c r="D2" s="256" t="s">
        <v>997</v>
      </c>
      <c r="E2" s="255" t="s">
        <v>465</v>
      </c>
    </row>
    <row r="3" spans="1:258" ht="21" customHeight="1" x14ac:dyDescent="0.15">
      <c r="B3" s="252" t="s">
        <v>464</v>
      </c>
      <c r="C3" s="251"/>
      <c r="D3" s="254"/>
      <c r="E3" s="253" t="s">
        <v>463</v>
      </c>
    </row>
    <row r="4" spans="1:258" ht="21" customHeight="1" x14ac:dyDescent="0.15">
      <c r="B4" s="252" t="s">
        <v>462</v>
      </c>
      <c r="C4" s="251"/>
      <c r="D4" s="695"/>
      <c r="E4" s="696"/>
    </row>
    <row r="5" spans="1:258" ht="21" customHeight="1" x14ac:dyDescent="0.15">
      <c r="B5" s="252" t="s">
        <v>461</v>
      </c>
      <c r="C5" s="251"/>
      <c r="D5" s="250"/>
      <c r="E5" s="249"/>
    </row>
    <row r="6" spans="1:258" ht="21" customHeight="1" thickBot="1" x14ac:dyDescent="0.2">
      <c r="B6" s="248" t="s">
        <v>460</v>
      </c>
      <c r="C6" s="247"/>
      <c r="D6" s="697"/>
      <c r="E6" s="698"/>
    </row>
    <row r="7" spans="1:258" ht="6.75" customHeight="1" x14ac:dyDescent="0.15"/>
    <row r="8" spans="1:258" ht="24" customHeight="1" x14ac:dyDescent="0.15">
      <c r="A8" s="246" t="s">
        <v>459</v>
      </c>
      <c r="B8" s="245"/>
      <c r="C8" s="245"/>
      <c r="D8" s="245"/>
      <c r="E8" s="245"/>
      <c r="F8" s="245"/>
    </row>
    <row r="9" spans="1:258" ht="18" customHeight="1" x14ac:dyDescent="0.15">
      <c r="B9" s="694" t="s">
        <v>458</v>
      </c>
      <c r="C9" s="694"/>
      <c r="D9" s="694"/>
      <c r="E9" s="694"/>
    </row>
    <row r="10" spans="1:258" ht="34.5" customHeight="1" x14ac:dyDescent="0.15">
      <c r="B10" s="694" t="s">
        <v>457</v>
      </c>
      <c r="C10" s="694"/>
      <c r="D10" s="694"/>
      <c r="E10" s="694"/>
    </row>
    <row r="11" spans="1:258" ht="18" customHeight="1" x14ac:dyDescent="0.15">
      <c r="B11" s="705" t="s">
        <v>456</v>
      </c>
      <c r="C11" s="705"/>
      <c r="D11" s="705"/>
      <c r="E11" s="705"/>
    </row>
    <row r="12" spans="1:258" ht="34.5" customHeight="1" x14ac:dyDescent="0.15">
      <c r="B12" s="706" t="s">
        <v>455</v>
      </c>
      <c r="C12" s="706"/>
      <c r="D12" s="706"/>
      <c r="E12" s="706"/>
      <c r="I12" s="691"/>
      <c r="J12" s="691"/>
      <c r="K12" s="691"/>
      <c r="L12" s="691"/>
      <c r="M12" s="691"/>
      <c r="N12" s="691"/>
      <c r="O12" s="691"/>
      <c r="P12" s="691"/>
      <c r="Q12" s="691"/>
      <c r="R12" s="691"/>
      <c r="S12" s="691"/>
      <c r="T12" s="691"/>
      <c r="U12" s="691"/>
      <c r="V12" s="691"/>
      <c r="W12" s="691"/>
      <c r="X12" s="691"/>
      <c r="Y12" s="691"/>
      <c r="Z12" s="691"/>
      <c r="AA12" s="691"/>
      <c r="AB12" s="691"/>
      <c r="AC12" s="691"/>
      <c r="AD12" s="691"/>
      <c r="AE12" s="691"/>
      <c r="AF12" s="691"/>
      <c r="AG12" s="691"/>
      <c r="AH12" s="691"/>
      <c r="AI12" s="691"/>
      <c r="AJ12" s="691"/>
      <c r="AK12" s="691"/>
      <c r="AL12" s="691"/>
      <c r="AM12" s="691"/>
      <c r="AN12" s="691"/>
      <c r="AO12" s="691"/>
      <c r="AP12" s="691"/>
      <c r="AQ12" s="691"/>
      <c r="AR12" s="691"/>
      <c r="AS12" s="691"/>
      <c r="AT12" s="691"/>
      <c r="AU12" s="691"/>
      <c r="AV12" s="691"/>
      <c r="AW12" s="691"/>
      <c r="AX12" s="691"/>
      <c r="AY12" s="691"/>
      <c r="AZ12" s="691"/>
      <c r="BA12" s="691"/>
      <c r="BB12" s="691"/>
      <c r="BC12" s="691"/>
      <c r="BD12" s="691"/>
      <c r="BE12" s="691"/>
      <c r="BF12" s="691"/>
      <c r="BG12" s="691"/>
      <c r="BH12" s="691"/>
      <c r="BI12" s="691"/>
      <c r="BJ12" s="691"/>
      <c r="BK12" s="691"/>
      <c r="BL12" s="691"/>
      <c r="BM12" s="691"/>
      <c r="BN12" s="691"/>
      <c r="BO12" s="691"/>
      <c r="BP12" s="691"/>
      <c r="BQ12" s="691"/>
      <c r="BR12" s="691"/>
      <c r="BS12" s="691"/>
      <c r="BT12" s="691"/>
      <c r="BU12" s="691"/>
      <c r="BV12" s="691"/>
      <c r="BW12" s="691"/>
      <c r="BX12" s="691"/>
      <c r="BY12" s="691"/>
      <c r="BZ12" s="691"/>
      <c r="CA12" s="691"/>
      <c r="CB12" s="691"/>
      <c r="CC12" s="691"/>
      <c r="CD12" s="691"/>
      <c r="CE12" s="691"/>
      <c r="CF12" s="691"/>
      <c r="CG12" s="691"/>
      <c r="CH12" s="691"/>
      <c r="CI12" s="691"/>
      <c r="CJ12" s="691"/>
      <c r="CK12" s="691"/>
      <c r="CL12" s="691"/>
      <c r="CM12" s="691"/>
      <c r="CN12" s="691"/>
      <c r="CO12" s="691"/>
      <c r="CP12" s="691"/>
      <c r="CQ12" s="691"/>
      <c r="CR12" s="691"/>
      <c r="CS12" s="691"/>
      <c r="CT12" s="691"/>
      <c r="CU12" s="691"/>
      <c r="CV12" s="691"/>
      <c r="CW12" s="691"/>
      <c r="CX12" s="691"/>
      <c r="CY12" s="691"/>
      <c r="CZ12" s="691"/>
      <c r="DA12" s="691"/>
      <c r="DB12" s="691"/>
      <c r="DC12" s="691"/>
      <c r="DD12" s="691"/>
      <c r="DE12" s="691"/>
      <c r="DF12" s="691"/>
      <c r="DG12" s="691"/>
      <c r="DH12" s="691"/>
      <c r="DI12" s="691"/>
      <c r="DJ12" s="691"/>
      <c r="DK12" s="691"/>
      <c r="DL12" s="691"/>
      <c r="DM12" s="691"/>
      <c r="DN12" s="691"/>
      <c r="DO12" s="691"/>
      <c r="DP12" s="691"/>
      <c r="DQ12" s="691"/>
      <c r="DR12" s="691"/>
      <c r="DS12" s="691"/>
      <c r="DT12" s="691"/>
      <c r="DU12" s="691"/>
      <c r="DV12" s="691"/>
      <c r="DW12" s="691"/>
      <c r="DX12" s="691"/>
      <c r="DY12" s="691"/>
      <c r="DZ12" s="691"/>
      <c r="EA12" s="691"/>
      <c r="EB12" s="691"/>
      <c r="EC12" s="691"/>
      <c r="ED12" s="691"/>
      <c r="EE12" s="691"/>
      <c r="EF12" s="691"/>
      <c r="EG12" s="691"/>
      <c r="EH12" s="691"/>
      <c r="EI12" s="691"/>
      <c r="EJ12" s="691"/>
      <c r="EK12" s="691"/>
      <c r="EL12" s="691"/>
      <c r="EM12" s="691"/>
      <c r="EN12" s="691"/>
      <c r="EO12" s="691"/>
      <c r="EP12" s="691"/>
      <c r="EQ12" s="691"/>
      <c r="ER12" s="691"/>
      <c r="ES12" s="691"/>
      <c r="ET12" s="691"/>
      <c r="EU12" s="691"/>
      <c r="EV12" s="691"/>
      <c r="EW12" s="691"/>
      <c r="EX12" s="691"/>
      <c r="EY12" s="691"/>
      <c r="EZ12" s="691"/>
      <c r="FA12" s="691"/>
      <c r="FB12" s="691"/>
      <c r="FC12" s="691"/>
      <c r="FD12" s="691"/>
      <c r="FE12" s="691"/>
      <c r="FF12" s="691"/>
      <c r="FG12" s="691"/>
      <c r="FH12" s="691"/>
      <c r="FI12" s="691"/>
      <c r="FJ12" s="691"/>
      <c r="FK12" s="691"/>
      <c r="FL12" s="691"/>
      <c r="FM12" s="691"/>
      <c r="FN12" s="691"/>
      <c r="FO12" s="691"/>
      <c r="FP12" s="691"/>
      <c r="FQ12" s="691"/>
      <c r="FR12" s="691"/>
      <c r="FS12" s="691"/>
      <c r="FT12" s="691"/>
      <c r="FU12" s="691"/>
      <c r="FV12" s="691"/>
      <c r="FW12" s="691"/>
      <c r="FX12" s="691"/>
      <c r="FY12" s="691"/>
      <c r="FZ12" s="691"/>
      <c r="GA12" s="691"/>
      <c r="GB12" s="691"/>
      <c r="GC12" s="691"/>
      <c r="GD12" s="691"/>
      <c r="GE12" s="691"/>
      <c r="GF12" s="691"/>
      <c r="GG12" s="691"/>
      <c r="GH12" s="691"/>
      <c r="GI12" s="691"/>
      <c r="GJ12" s="691"/>
      <c r="GK12" s="691"/>
      <c r="GL12" s="691"/>
      <c r="GM12" s="691"/>
      <c r="GN12" s="691"/>
      <c r="GO12" s="691"/>
      <c r="GP12" s="691"/>
      <c r="GQ12" s="691"/>
      <c r="GR12" s="691"/>
      <c r="GS12" s="691"/>
      <c r="GT12" s="691"/>
      <c r="GU12" s="691"/>
      <c r="GV12" s="691"/>
      <c r="GW12" s="691"/>
      <c r="GX12" s="691"/>
      <c r="GY12" s="691"/>
      <c r="GZ12" s="691"/>
      <c r="HA12" s="691"/>
      <c r="HB12" s="691"/>
      <c r="HC12" s="691"/>
      <c r="HD12" s="691"/>
      <c r="HE12" s="691"/>
      <c r="HF12" s="691"/>
      <c r="HG12" s="691"/>
      <c r="HH12" s="691"/>
      <c r="HI12" s="691"/>
      <c r="HJ12" s="691"/>
      <c r="HK12" s="691"/>
      <c r="HL12" s="691"/>
      <c r="HM12" s="691"/>
      <c r="HN12" s="691"/>
      <c r="HO12" s="691"/>
      <c r="HP12" s="691"/>
      <c r="HQ12" s="691"/>
      <c r="HR12" s="691"/>
      <c r="HS12" s="691"/>
      <c r="HT12" s="691"/>
      <c r="HU12" s="691"/>
      <c r="HV12" s="691"/>
      <c r="HW12" s="691"/>
      <c r="HX12" s="691"/>
      <c r="HY12" s="691"/>
      <c r="HZ12" s="691"/>
      <c r="IA12" s="691"/>
      <c r="IB12" s="691"/>
      <c r="IC12" s="691"/>
      <c r="ID12" s="691"/>
      <c r="IE12" s="691"/>
      <c r="IF12" s="691"/>
      <c r="IG12" s="691"/>
      <c r="IH12" s="691"/>
      <c r="II12" s="691"/>
      <c r="IJ12" s="691"/>
      <c r="IK12" s="691"/>
      <c r="IL12" s="691"/>
      <c r="IM12" s="691"/>
      <c r="IN12" s="691"/>
      <c r="IO12" s="691"/>
      <c r="IP12" s="691"/>
      <c r="IQ12" s="691"/>
      <c r="IR12" s="691"/>
      <c r="IS12" s="691"/>
      <c r="IT12" s="691"/>
      <c r="IU12" s="691"/>
      <c r="IV12" s="691"/>
      <c r="IW12" s="691"/>
      <c r="IX12" s="691"/>
    </row>
    <row r="13" spans="1:258" ht="34.5" customHeight="1" x14ac:dyDescent="0.15">
      <c r="B13" s="694" t="s">
        <v>454</v>
      </c>
      <c r="C13" s="694"/>
      <c r="D13" s="694"/>
      <c r="E13" s="694"/>
      <c r="I13" s="691"/>
      <c r="J13" s="691"/>
      <c r="K13" s="691"/>
      <c r="L13" s="691"/>
      <c r="M13" s="691"/>
      <c r="N13" s="691"/>
      <c r="O13" s="691"/>
      <c r="P13" s="691"/>
      <c r="Q13" s="691"/>
      <c r="R13" s="691"/>
      <c r="S13" s="691"/>
      <c r="T13" s="691"/>
      <c r="U13" s="691"/>
      <c r="V13" s="691"/>
      <c r="W13" s="691"/>
      <c r="X13" s="691"/>
      <c r="Y13" s="691"/>
      <c r="Z13" s="691"/>
      <c r="AA13" s="691"/>
      <c r="AB13" s="691"/>
      <c r="AC13" s="691"/>
      <c r="AD13" s="691"/>
      <c r="AE13" s="691"/>
      <c r="AF13" s="691"/>
      <c r="AG13" s="691"/>
      <c r="AH13" s="691"/>
      <c r="AI13" s="691"/>
      <c r="AJ13" s="691"/>
      <c r="AK13" s="691"/>
      <c r="AL13" s="691"/>
      <c r="AM13" s="691"/>
      <c r="AN13" s="691"/>
      <c r="AO13" s="691"/>
      <c r="AP13" s="691"/>
      <c r="AQ13" s="691"/>
      <c r="AR13" s="691"/>
      <c r="AS13" s="691"/>
      <c r="AT13" s="691"/>
      <c r="AU13" s="691"/>
      <c r="AV13" s="691"/>
      <c r="AW13" s="691"/>
      <c r="AX13" s="691"/>
      <c r="AY13" s="691"/>
      <c r="AZ13" s="691"/>
      <c r="BA13" s="691"/>
      <c r="BB13" s="691"/>
      <c r="BC13" s="691"/>
      <c r="BD13" s="691"/>
      <c r="BE13" s="691"/>
      <c r="BF13" s="691"/>
      <c r="BG13" s="691"/>
      <c r="BH13" s="691"/>
      <c r="BI13" s="691"/>
      <c r="BJ13" s="691"/>
      <c r="BK13" s="691"/>
      <c r="BL13" s="691"/>
      <c r="BM13" s="691"/>
      <c r="BN13" s="691"/>
      <c r="BO13" s="691"/>
      <c r="BP13" s="691"/>
      <c r="BQ13" s="691"/>
      <c r="BR13" s="691"/>
      <c r="BS13" s="691"/>
      <c r="BT13" s="691"/>
      <c r="BU13" s="691"/>
      <c r="BV13" s="691"/>
      <c r="BW13" s="691"/>
      <c r="BX13" s="691"/>
      <c r="BY13" s="691"/>
      <c r="BZ13" s="691"/>
      <c r="CA13" s="691"/>
      <c r="CB13" s="691"/>
      <c r="CC13" s="691"/>
      <c r="CD13" s="691"/>
      <c r="CE13" s="691"/>
      <c r="CF13" s="691"/>
      <c r="CG13" s="691"/>
      <c r="CH13" s="691"/>
      <c r="CI13" s="691"/>
      <c r="CJ13" s="691"/>
      <c r="CK13" s="691"/>
      <c r="CL13" s="691"/>
      <c r="CM13" s="691"/>
      <c r="CN13" s="691"/>
      <c r="CO13" s="691"/>
      <c r="CP13" s="691"/>
      <c r="CQ13" s="691"/>
      <c r="CR13" s="691"/>
      <c r="CS13" s="691"/>
      <c r="CT13" s="691"/>
      <c r="CU13" s="691"/>
      <c r="CV13" s="691"/>
      <c r="CW13" s="691"/>
      <c r="CX13" s="691"/>
      <c r="CY13" s="691"/>
      <c r="CZ13" s="691"/>
      <c r="DA13" s="691"/>
      <c r="DB13" s="691"/>
      <c r="DC13" s="691"/>
      <c r="DD13" s="691"/>
      <c r="DE13" s="691"/>
      <c r="DF13" s="691"/>
      <c r="DG13" s="691"/>
      <c r="DH13" s="691"/>
      <c r="DI13" s="691"/>
      <c r="DJ13" s="691"/>
      <c r="DK13" s="691"/>
      <c r="DL13" s="691"/>
      <c r="DM13" s="691"/>
      <c r="DN13" s="691"/>
      <c r="DO13" s="691"/>
      <c r="DP13" s="691"/>
      <c r="DQ13" s="691"/>
      <c r="DR13" s="691"/>
      <c r="DS13" s="691"/>
      <c r="DT13" s="691"/>
      <c r="DU13" s="691"/>
      <c r="DV13" s="691"/>
      <c r="DW13" s="691"/>
      <c r="DX13" s="691"/>
      <c r="DY13" s="691"/>
      <c r="DZ13" s="691"/>
      <c r="EA13" s="691"/>
      <c r="EB13" s="691"/>
      <c r="EC13" s="691"/>
      <c r="ED13" s="691"/>
      <c r="EE13" s="691"/>
      <c r="EF13" s="691"/>
      <c r="EG13" s="691"/>
      <c r="EH13" s="691"/>
      <c r="EI13" s="691"/>
      <c r="EJ13" s="691"/>
      <c r="EK13" s="691"/>
      <c r="EL13" s="691"/>
      <c r="EM13" s="691"/>
      <c r="EN13" s="691"/>
      <c r="EO13" s="691"/>
      <c r="EP13" s="691"/>
      <c r="EQ13" s="691"/>
      <c r="ER13" s="691"/>
      <c r="ES13" s="691"/>
      <c r="ET13" s="691"/>
      <c r="EU13" s="691"/>
      <c r="EV13" s="691"/>
      <c r="EW13" s="691"/>
      <c r="EX13" s="691"/>
      <c r="EY13" s="691"/>
      <c r="EZ13" s="691"/>
      <c r="FA13" s="691"/>
      <c r="FB13" s="691"/>
      <c r="FC13" s="691"/>
      <c r="FD13" s="691"/>
      <c r="FE13" s="691"/>
      <c r="FF13" s="691"/>
      <c r="FG13" s="691"/>
      <c r="FH13" s="691"/>
      <c r="FI13" s="691"/>
      <c r="FJ13" s="691"/>
      <c r="FK13" s="691"/>
      <c r="FL13" s="691"/>
      <c r="FM13" s="691"/>
      <c r="FN13" s="691"/>
      <c r="FO13" s="691"/>
      <c r="FP13" s="691"/>
      <c r="FQ13" s="691"/>
      <c r="FR13" s="691"/>
      <c r="FS13" s="691"/>
      <c r="FT13" s="691"/>
      <c r="FU13" s="691"/>
      <c r="FV13" s="691"/>
      <c r="FW13" s="691"/>
      <c r="FX13" s="691"/>
      <c r="FY13" s="691"/>
      <c r="FZ13" s="691"/>
      <c r="GA13" s="691"/>
      <c r="GB13" s="691"/>
      <c r="GC13" s="691"/>
      <c r="GD13" s="691"/>
      <c r="GE13" s="691"/>
      <c r="GF13" s="691"/>
      <c r="GG13" s="691"/>
      <c r="GH13" s="691"/>
      <c r="GI13" s="691"/>
      <c r="GJ13" s="691"/>
      <c r="GK13" s="691"/>
      <c r="GL13" s="691"/>
      <c r="GM13" s="691"/>
      <c r="GN13" s="691"/>
      <c r="GO13" s="691"/>
      <c r="GP13" s="691"/>
      <c r="GQ13" s="691"/>
      <c r="GR13" s="691"/>
      <c r="GS13" s="691"/>
      <c r="GT13" s="691"/>
      <c r="GU13" s="691"/>
      <c r="GV13" s="691"/>
      <c r="GW13" s="691"/>
      <c r="GX13" s="691"/>
      <c r="GY13" s="691"/>
      <c r="GZ13" s="691"/>
      <c r="HA13" s="691"/>
      <c r="HB13" s="691"/>
      <c r="HC13" s="691"/>
      <c r="HD13" s="691"/>
      <c r="HE13" s="691"/>
      <c r="HF13" s="691"/>
      <c r="HG13" s="691"/>
      <c r="HH13" s="691"/>
      <c r="HI13" s="691"/>
      <c r="HJ13" s="691"/>
      <c r="HK13" s="691"/>
      <c r="HL13" s="691"/>
      <c r="HM13" s="691"/>
      <c r="HN13" s="691"/>
      <c r="HO13" s="691"/>
      <c r="HP13" s="691"/>
      <c r="HQ13" s="691"/>
      <c r="HR13" s="691"/>
      <c r="HS13" s="691"/>
      <c r="HT13" s="691"/>
      <c r="HU13" s="691"/>
      <c r="HV13" s="691"/>
      <c r="HW13" s="691"/>
      <c r="HX13" s="691"/>
      <c r="HY13" s="691"/>
      <c r="HZ13" s="691"/>
      <c r="IA13" s="691"/>
      <c r="IB13" s="691"/>
      <c r="IC13" s="691"/>
      <c r="ID13" s="691"/>
      <c r="IE13" s="691"/>
      <c r="IF13" s="691"/>
      <c r="IG13" s="691"/>
      <c r="IH13" s="691"/>
      <c r="II13" s="691"/>
      <c r="IJ13" s="691"/>
      <c r="IK13" s="691"/>
      <c r="IL13" s="691"/>
      <c r="IM13" s="691"/>
      <c r="IN13" s="691"/>
      <c r="IO13" s="691"/>
      <c r="IP13" s="691"/>
      <c r="IQ13" s="691"/>
      <c r="IR13" s="691"/>
      <c r="IS13" s="691"/>
      <c r="IT13" s="691"/>
      <c r="IU13" s="691"/>
      <c r="IV13" s="691"/>
      <c r="IW13" s="691"/>
      <c r="IX13" s="691"/>
    </row>
    <row r="14" spans="1:258" ht="18" customHeight="1" x14ac:dyDescent="0.15">
      <c r="B14" s="694" t="s">
        <v>453</v>
      </c>
      <c r="C14" s="694"/>
      <c r="D14" s="694"/>
      <c r="E14" s="694"/>
    </row>
    <row r="15" spans="1:258" ht="6.75" customHeight="1" x14ac:dyDescent="0.15"/>
    <row r="16" spans="1:258" ht="23.25" customHeight="1" x14ac:dyDescent="0.15">
      <c r="A16" s="246" t="s">
        <v>452</v>
      </c>
      <c r="B16" s="246"/>
      <c r="C16" s="245"/>
      <c r="D16" s="246"/>
      <c r="E16" s="246"/>
      <c r="F16" s="245"/>
      <c r="G16" s="245"/>
      <c r="H16" s="245"/>
      <c r="I16" s="691"/>
      <c r="J16" s="691"/>
      <c r="K16" s="691"/>
      <c r="L16" s="691"/>
      <c r="M16" s="691"/>
      <c r="N16" s="691"/>
      <c r="O16" s="691"/>
      <c r="P16" s="691"/>
      <c r="Q16" s="691"/>
      <c r="R16" s="691"/>
      <c r="S16" s="691"/>
      <c r="T16" s="691"/>
      <c r="U16" s="691"/>
      <c r="V16" s="691"/>
      <c r="W16" s="691"/>
      <c r="X16" s="691"/>
      <c r="Y16" s="691"/>
      <c r="Z16" s="691"/>
      <c r="AA16" s="691"/>
      <c r="AB16" s="691"/>
      <c r="AC16" s="691"/>
      <c r="AD16" s="691"/>
      <c r="AE16" s="691"/>
      <c r="AF16" s="691"/>
      <c r="AG16" s="691"/>
      <c r="AH16" s="691"/>
      <c r="AI16" s="691"/>
      <c r="AJ16" s="691"/>
      <c r="AK16" s="691"/>
      <c r="AL16" s="691"/>
      <c r="AM16" s="691"/>
      <c r="AN16" s="691"/>
      <c r="AO16" s="691"/>
      <c r="AP16" s="691"/>
      <c r="AQ16" s="691"/>
      <c r="AR16" s="691"/>
      <c r="AS16" s="691"/>
      <c r="AT16" s="691"/>
      <c r="AU16" s="691"/>
      <c r="AV16" s="691"/>
      <c r="AW16" s="691"/>
      <c r="AX16" s="691"/>
      <c r="AY16" s="691"/>
      <c r="AZ16" s="691"/>
      <c r="BA16" s="691"/>
      <c r="BB16" s="691"/>
      <c r="BC16" s="691"/>
      <c r="BD16" s="691"/>
      <c r="BE16" s="691"/>
      <c r="BF16" s="691"/>
      <c r="BG16" s="691"/>
      <c r="BH16" s="691"/>
      <c r="BI16" s="691"/>
      <c r="BJ16" s="691"/>
      <c r="BK16" s="691"/>
      <c r="BL16" s="691"/>
      <c r="BM16" s="691"/>
      <c r="BN16" s="691"/>
      <c r="BO16" s="691"/>
      <c r="BP16" s="691"/>
      <c r="BQ16" s="691"/>
      <c r="BR16" s="691"/>
      <c r="BS16" s="691"/>
      <c r="BT16" s="691"/>
      <c r="BU16" s="691"/>
      <c r="BV16" s="691"/>
      <c r="BW16" s="691"/>
      <c r="BX16" s="691"/>
      <c r="BY16" s="691"/>
      <c r="BZ16" s="691"/>
      <c r="CA16" s="691"/>
      <c r="CB16" s="691"/>
      <c r="CC16" s="691"/>
      <c r="CD16" s="691"/>
      <c r="CE16" s="691"/>
      <c r="CF16" s="691"/>
      <c r="CG16" s="691"/>
      <c r="CH16" s="691"/>
      <c r="CI16" s="691"/>
      <c r="CJ16" s="691"/>
      <c r="CK16" s="691"/>
      <c r="CL16" s="691"/>
      <c r="CM16" s="691"/>
      <c r="CN16" s="691"/>
      <c r="CO16" s="691"/>
      <c r="CP16" s="691"/>
      <c r="CQ16" s="691"/>
      <c r="CR16" s="691"/>
      <c r="CS16" s="691"/>
      <c r="CT16" s="691"/>
      <c r="CU16" s="691"/>
      <c r="CV16" s="691"/>
      <c r="CW16" s="691"/>
      <c r="CX16" s="691"/>
      <c r="CY16" s="691"/>
      <c r="CZ16" s="691"/>
      <c r="DA16" s="691"/>
      <c r="DB16" s="691"/>
      <c r="DC16" s="691"/>
      <c r="DD16" s="691"/>
      <c r="DE16" s="691"/>
      <c r="DF16" s="691"/>
      <c r="DG16" s="691"/>
      <c r="DH16" s="691"/>
      <c r="DI16" s="691"/>
      <c r="DJ16" s="691"/>
      <c r="DK16" s="691"/>
      <c r="DL16" s="691"/>
      <c r="DM16" s="691"/>
      <c r="DN16" s="691"/>
      <c r="DO16" s="691"/>
      <c r="DP16" s="691"/>
      <c r="DQ16" s="691"/>
      <c r="DR16" s="691"/>
      <c r="DS16" s="691"/>
      <c r="DT16" s="691"/>
      <c r="DU16" s="691"/>
      <c r="DV16" s="691"/>
      <c r="DW16" s="691"/>
      <c r="DX16" s="691"/>
      <c r="DY16" s="691"/>
      <c r="DZ16" s="691"/>
      <c r="EA16" s="691"/>
      <c r="EB16" s="691"/>
      <c r="EC16" s="691"/>
      <c r="ED16" s="691"/>
      <c r="EE16" s="691"/>
      <c r="EF16" s="691"/>
      <c r="EG16" s="691"/>
      <c r="EH16" s="691"/>
      <c r="EI16" s="691"/>
      <c r="EJ16" s="691"/>
      <c r="EK16" s="691"/>
      <c r="EL16" s="691"/>
      <c r="EM16" s="691"/>
      <c r="EN16" s="691"/>
      <c r="EO16" s="691"/>
      <c r="EP16" s="691"/>
      <c r="EQ16" s="691"/>
      <c r="ER16" s="691"/>
      <c r="ES16" s="691"/>
      <c r="ET16" s="691"/>
      <c r="EU16" s="691"/>
      <c r="EV16" s="691"/>
      <c r="EW16" s="691"/>
      <c r="EX16" s="691"/>
      <c r="EY16" s="691"/>
      <c r="EZ16" s="691"/>
      <c r="FA16" s="691"/>
      <c r="FB16" s="691"/>
      <c r="FC16" s="691"/>
      <c r="FD16" s="691"/>
      <c r="FE16" s="691"/>
      <c r="FF16" s="691"/>
      <c r="FG16" s="691"/>
      <c r="FH16" s="691"/>
      <c r="FI16" s="691"/>
      <c r="FJ16" s="691"/>
      <c r="FK16" s="691"/>
      <c r="FL16" s="691"/>
      <c r="FM16" s="691"/>
      <c r="FN16" s="691"/>
      <c r="FO16" s="691"/>
      <c r="FP16" s="691"/>
      <c r="FQ16" s="691"/>
      <c r="FR16" s="691"/>
      <c r="FS16" s="691"/>
      <c r="FT16" s="691"/>
      <c r="FU16" s="691"/>
      <c r="FV16" s="691"/>
      <c r="FW16" s="691"/>
      <c r="FX16" s="691"/>
      <c r="FY16" s="691"/>
      <c r="FZ16" s="691"/>
      <c r="GA16" s="691"/>
      <c r="GB16" s="691"/>
      <c r="GC16" s="691"/>
      <c r="GD16" s="691"/>
      <c r="GE16" s="691"/>
      <c r="GF16" s="691"/>
      <c r="GG16" s="691"/>
      <c r="GH16" s="691"/>
      <c r="GI16" s="691"/>
      <c r="GJ16" s="691"/>
      <c r="GK16" s="691"/>
      <c r="GL16" s="691"/>
      <c r="GM16" s="691"/>
      <c r="GN16" s="691"/>
      <c r="GO16" s="691"/>
      <c r="GP16" s="691"/>
      <c r="GQ16" s="691"/>
      <c r="GR16" s="691"/>
      <c r="GS16" s="691"/>
      <c r="GT16" s="691"/>
      <c r="GU16" s="691"/>
      <c r="GV16" s="691"/>
      <c r="GW16" s="691"/>
      <c r="GX16" s="691"/>
      <c r="GY16" s="691"/>
      <c r="GZ16" s="691"/>
      <c r="HA16" s="691"/>
      <c r="HB16" s="691"/>
      <c r="HC16" s="691"/>
      <c r="HD16" s="691"/>
      <c r="HE16" s="691"/>
      <c r="HF16" s="691"/>
      <c r="HG16" s="691"/>
      <c r="HH16" s="691"/>
      <c r="HI16" s="691"/>
      <c r="HJ16" s="691"/>
      <c r="HK16" s="691"/>
      <c r="HL16" s="691"/>
      <c r="HM16" s="691"/>
      <c r="HN16" s="691"/>
      <c r="HO16" s="691"/>
      <c r="HP16" s="691"/>
      <c r="HQ16" s="691"/>
      <c r="HR16" s="691"/>
      <c r="HS16" s="691"/>
      <c r="HT16" s="691"/>
      <c r="HU16" s="691"/>
      <c r="HV16" s="691"/>
      <c r="HW16" s="691"/>
      <c r="HX16" s="691"/>
      <c r="HY16" s="691"/>
      <c r="HZ16" s="691"/>
      <c r="IA16" s="691"/>
      <c r="IB16" s="691"/>
      <c r="IC16" s="691"/>
      <c r="ID16" s="691"/>
      <c r="IE16" s="691"/>
      <c r="IF16" s="691"/>
      <c r="IG16" s="691"/>
      <c r="IH16" s="691"/>
      <c r="II16" s="691"/>
      <c r="IJ16" s="691"/>
      <c r="IK16" s="691"/>
      <c r="IL16" s="691"/>
      <c r="IM16" s="691"/>
      <c r="IN16" s="691"/>
      <c r="IO16" s="691"/>
      <c r="IP16" s="691"/>
      <c r="IQ16" s="691"/>
      <c r="IR16" s="691"/>
      <c r="IS16" s="691"/>
      <c r="IT16" s="691"/>
      <c r="IU16" s="691"/>
      <c r="IV16" s="691"/>
      <c r="IW16" s="691"/>
      <c r="IX16" s="691"/>
    </row>
    <row r="17" spans="1:5" ht="21.75" customHeight="1" x14ac:dyDescent="0.15">
      <c r="A17" s="215" t="s">
        <v>451</v>
      </c>
    </row>
    <row r="18" spans="1:5" ht="21" customHeight="1" x14ac:dyDescent="0.15">
      <c r="B18" s="699" t="s">
        <v>408</v>
      </c>
      <c r="C18" s="700"/>
      <c r="D18" s="219" t="s">
        <v>407</v>
      </c>
      <c r="E18" s="219" t="s">
        <v>426</v>
      </c>
    </row>
    <row r="19" spans="1:5" x14ac:dyDescent="0.15">
      <c r="B19" s="224" t="s">
        <v>450</v>
      </c>
      <c r="C19" s="224"/>
      <c r="D19" s="224" t="s">
        <v>419</v>
      </c>
      <c r="E19" s="244" t="s">
        <v>449</v>
      </c>
    </row>
    <row r="20" spans="1:5" ht="19.5" customHeight="1" x14ac:dyDescent="0.15">
      <c r="B20" s="224" t="s">
        <v>448</v>
      </c>
      <c r="C20" s="224"/>
      <c r="D20" s="224" t="s">
        <v>419</v>
      </c>
      <c r="E20" s="226" t="s">
        <v>447</v>
      </c>
    </row>
    <row r="21" spans="1:5" x14ac:dyDescent="0.15">
      <c r="B21" s="238" t="s">
        <v>446</v>
      </c>
      <c r="C21" s="224"/>
      <c r="D21" s="224" t="s">
        <v>419</v>
      </c>
      <c r="E21" s="244" t="s">
        <v>445</v>
      </c>
    </row>
    <row r="22" spans="1:5" x14ac:dyDescent="0.15">
      <c r="A22" s="237"/>
      <c r="B22" s="239"/>
      <c r="C22" s="232" t="s">
        <v>444</v>
      </c>
      <c r="D22" s="238" t="s">
        <v>419</v>
      </c>
      <c r="E22" s="243" t="s">
        <v>443</v>
      </c>
    </row>
    <row r="23" spans="1:5" x14ac:dyDescent="0.15">
      <c r="A23" s="237"/>
      <c r="B23" s="239"/>
      <c r="C23" s="242" t="s">
        <v>442</v>
      </c>
      <c r="D23" s="241" t="s">
        <v>416</v>
      </c>
      <c r="E23" s="240" t="s">
        <v>441</v>
      </c>
    </row>
    <row r="24" spans="1:5" ht="19.5" customHeight="1" x14ac:dyDescent="0.15">
      <c r="A24" s="237"/>
      <c r="B24" s="239"/>
      <c r="C24" s="231" t="s">
        <v>440</v>
      </c>
      <c r="D24" s="224" t="s">
        <v>419</v>
      </c>
      <c r="E24" s="226" t="s">
        <v>439</v>
      </c>
    </row>
    <row r="25" spans="1:5" ht="19.5" customHeight="1" x14ac:dyDescent="0.15">
      <c r="A25" s="237"/>
      <c r="B25" s="239"/>
      <c r="C25" s="231" t="s">
        <v>438</v>
      </c>
      <c r="D25" s="238" t="s">
        <v>416</v>
      </c>
      <c r="E25" s="226" t="s">
        <v>437</v>
      </c>
    </row>
    <row r="26" spans="1:5" ht="19.5" customHeight="1" x14ac:dyDescent="0.15">
      <c r="A26" s="237"/>
      <c r="B26" s="230"/>
      <c r="C26" s="231" t="s">
        <v>177</v>
      </c>
      <c r="D26" s="692" t="s">
        <v>436</v>
      </c>
      <c r="E26" s="226" t="s">
        <v>435</v>
      </c>
    </row>
    <row r="27" spans="1:5" ht="19.5" customHeight="1" x14ac:dyDescent="0.15">
      <c r="B27" s="236" t="s">
        <v>429</v>
      </c>
      <c r="C27" s="236"/>
      <c r="D27" s="693"/>
      <c r="E27" s="234" t="s">
        <v>434</v>
      </c>
    </row>
    <row r="28" spans="1:5" ht="19.5" customHeight="1" x14ac:dyDescent="0.15">
      <c r="B28" s="701" t="s">
        <v>433</v>
      </c>
      <c r="C28" s="702"/>
      <c r="D28" s="224" t="s">
        <v>416</v>
      </c>
      <c r="E28" s="226" t="s">
        <v>432</v>
      </c>
    </row>
    <row r="29" spans="1:5" ht="19.5" customHeight="1" x14ac:dyDescent="0.15">
      <c r="B29" s="703" t="s">
        <v>431</v>
      </c>
      <c r="C29" s="704"/>
      <c r="D29" s="224" t="s">
        <v>416</v>
      </c>
      <c r="E29" s="226" t="s">
        <v>430</v>
      </c>
    </row>
    <row r="30" spans="1:5" ht="19.5" customHeight="1" x14ac:dyDescent="0.15">
      <c r="B30" s="235" t="s">
        <v>429</v>
      </c>
      <c r="C30" s="235"/>
      <c r="D30" s="235" t="s">
        <v>419</v>
      </c>
      <c r="E30" s="234" t="s">
        <v>428</v>
      </c>
    </row>
    <row r="31" spans="1:5" ht="3.6" customHeight="1" x14ac:dyDescent="0.15"/>
    <row r="32" spans="1:5" ht="17.25" customHeight="1" x14ac:dyDescent="0.15">
      <c r="A32" s="215" t="s">
        <v>427</v>
      </c>
    </row>
    <row r="33" spans="1:5" ht="19.5" customHeight="1" x14ac:dyDescent="0.15">
      <c r="B33" s="699" t="s">
        <v>408</v>
      </c>
      <c r="C33" s="700"/>
      <c r="D33" s="219" t="s">
        <v>407</v>
      </c>
      <c r="E33" s="219" t="s">
        <v>426</v>
      </c>
    </row>
    <row r="34" spans="1:5" ht="19.5" customHeight="1" x14ac:dyDescent="0.15">
      <c r="B34" s="231" t="s">
        <v>425</v>
      </c>
      <c r="C34" s="231"/>
      <c r="D34" s="224" t="s">
        <v>424</v>
      </c>
      <c r="E34" s="233" t="s">
        <v>423</v>
      </c>
    </row>
    <row r="35" spans="1:5" ht="19.5" customHeight="1" x14ac:dyDescent="0.15">
      <c r="B35" s="231" t="s">
        <v>422</v>
      </c>
      <c r="C35" s="231"/>
      <c r="D35" s="224" t="s">
        <v>419</v>
      </c>
      <c r="E35" s="224" t="s">
        <v>421</v>
      </c>
    </row>
    <row r="36" spans="1:5" ht="19.5" customHeight="1" x14ac:dyDescent="0.15">
      <c r="B36" s="232" t="s">
        <v>420</v>
      </c>
      <c r="C36" s="231"/>
      <c r="D36" s="224" t="s">
        <v>419</v>
      </c>
      <c r="E36" s="224" t="s">
        <v>418</v>
      </c>
    </row>
    <row r="37" spans="1:5" ht="19.5" customHeight="1" x14ac:dyDescent="0.15">
      <c r="B37" s="230"/>
      <c r="C37" s="229" t="s">
        <v>417</v>
      </c>
      <c r="D37" s="224" t="s">
        <v>416</v>
      </c>
      <c r="E37" s="228" t="s">
        <v>415</v>
      </c>
    </row>
    <row r="38" spans="1:5" ht="3.95" customHeight="1" x14ac:dyDescent="0.15"/>
    <row r="39" spans="1:5" ht="19.5" customHeight="1" x14ac:dyDescent="0.15">
      <c r="A39" s="215" t="s">
        <v>414</v>
      </c>
    </row>
    <row r="40" spans="1:5" ht="19.5" customHeight="1" x14ac:dyDescent="0.15">
      <c r="B40" s="689" t="s">
        <v>408</v>
      </c>
      <c r="C40" s="690"/>
      <c r="D40" s="227" t="s">
        <v>407</v>
      </c>
      <c r="E40" s="227" t="s">
        <v>160</v>
      </c>
    </row>
    <row r="41" spans="1:5" ht="19.5" customHeight="1" x14ac:dyDescent="0.15">
      <c r="B41" s="224" t="s">
        <v>413</v>
      </c>
      <c r="C41" s="224"/>
      <c r="D41" s="225"/>
      <c r="E41" s="224" t="s">
        <v>412</v>
      </c>
    </row>
    <row r="42" spans="1:5" ht="19.5" customHeight="1" x14ac:dyDescent="0.15">
      <c r="B42" s="224" t="s">
        <v>411</v>
      </c>
      <c r="C42" s="224"/>
      <c r="D42" s="225"/>
      <c r="E42" s="224" t="s">
        <v>410</v>
      </c>
    </row>
    <row r="43" spans="1:5" ht="28.5" customHeight="1" x14ac:dyDescent="0.15">
      <c r="A43" s="215" t="s">
        <v>409</v>
      </c>
    </row>
    <row r="44" spans="1:5" ht="19.5" customHeight="1" x14ac:dyDescent="0.15">
      <c r="B44" s="689" t="s">
        <v>408</v>
      </c>
      <c r="C44" s="690"/>
      <c r="D44" s="227" t="s">
        <v>407</v>
      </c>
      <c r="E44" s="227" t="s">
        <v>160</v>
      </c>
    </row>
    <row r="45" spans="1:5" ht="18.75" customHeight="1" x14ac:dyDescent="0.15">
      <c r="B45" s="224" t="s">
        <v>406</v>
      </c>
      <c r="C45" s="224"/>
      <c r="D45" s="225"/>
      <c r="E45" s="226" t="s">
        <v>405</v>
      </c>
    </row>
    <row r="46" spans="1:5" ht="18" customHeight="1" x14ac:dyDescent="0.15">
      <c r="B46" s="224" t="s">
        <v>404</v>
      </c>
      <c r="C46" s="224"/>
      <c r="D46" s="225"/>
      <c r="E46" s="224" t="s">
        <v>403</v>
      </c>
    </row>
    <row r="47" spans="1:5" ht="18" customHeight="1" x14ac:dyDescent="0.15">
      <c r="B47" s="224" t="s">
        <v>402</v>
      </c>
      <c r="C47" s="224"/>
      <c r="D47" s="225"/>
      <c r="E47" s="224" t="s">
        <v>399</v>
      </c>
    </row>
    <row r="48" spans="1:5" ht="18" customHeight="1" x14ac:dyDescent="0.15">
      <c r="B48" s="224" t="s">
        <v>401</v>
      </c>
      <c r="C48" s="224"/>
      <c r="D48" s="225"/>
      <c r="E48" s="224" t="s">
        <v>399</v>
      </c>
    </row>
    <row r="49" spans="2:5" x14ac:dyDescent="0.15">
      <c r="B49" s="224" t="s">
        <v>400</v>
      </c>
      <c r="C49" s="224"/>
      <c r="D49" s="225"/>
      <c r="E49" s="224" t="s">
        <v>399</v>
      </c>
    </row>
    <row r="50" spans="2:5" x14ac:dyDescent="0.15">
      <c r="B50" s="224" t="s">
        <v>398</v>
      </c>
      <c r="C50" s="224"/>
      <c r="D50" s="225"/>
      <c r="E50" s="224" t="s">
        <v>397</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101"/>
  <sheetViews>
    <sheetView view="pageBreakPreview" zoomScale="69" zoomScaleNormal="98" zoomScaleSheetLayoutView="69" workbookViewId="0">
      <selection activeCell="H37" sqref="H37"/>
    </sheetView>
  </sheetViews>
  <sheetFormatPr defaultColWidth="9" defaultRowHeight="16.5" x14ac:dyDescent="0.15"/>
  <cols>
    <col min="1" max="1" width="7.375" style="140" bestFit="1" customWidth="1"/>
    <col min="2" max="2" width="9.5" style="140" customWidth="1"/>
    <col min="3" max="3" width="9.25" style="140" customWidth="1"/>
    <col min="4" max="5" width="24.625" style="140" customWidth="1"/>
    <col min="6" max="6" width="9.5" style="140" customWidth="1"/>
    <col min="7" max="7" width="8.125" style="140" customWidth="1"/>
    <col min="8" max="8" width="29" style="140" customWidth="1"/>
    <col min="9" max="9" width="10.875" style="140" customWidth="1"/>
    <col min="10" max="10" width="19.125" style="140" customWidth="1"/>
    <col min="11" max="11" width="5.875" style="205" bestFit="1" customWidth="1"/>
    <col min="12" max="12" width="11.375" style="205" customWidth="1"/>
    <col min="13" max="13" width="17.875" style="205" customWidth="1"/>
    <col min="14" max="14" width="21.875" style="205" customWidth="1"/>
    <col min="15" max="15" width="48.25" style="205" customWidth="1"/>
    <col min="16" max="16" width="9" style="140"/>
    <col min="17" max="17" width="36" style="140" customWidth="1"/>
    <col min="18" max="18" width="33" style="140" customWidth="1"/>
    <col min="19" max="19" width="31.75" style="140" customWidth="1"/>
    <col min="20" max="20" width="64.25" style="140" customWidth="1"/>
    <col min="21" max="16384" width="9" style="140"/>
  </cols>
  <sheetData>
    <row r="1" spans="1:20" ht="42.75" customHeight="1" x14ac:dyDescent="0.15">
      <c r="A1" s="1414"/>
      <c r="B1" s="1414"/>
      <c r="C1" s="1414"/>
      <c r="D1" s="1414"/>
      <c r="E1" s="1414"/>
      <c r="F1" s="1414"/>
      <c r="G1" s="1414"/>
      <c r="H1" s="1414"/>
      <c r="I1" s="1414"/>
      <c r="J1" s="1414"/>
      <c r="K1" s="1415" t="s">
        <v>178</v>
      </c>
      <c r="L1" s="1416"/>
      <c r="M1" s="1416"/>
      <c r="N1" s="1416"/>
      <c r="O1" s="1417"/>
      <c r="P1" s="1418" t="s">
        <v>179</v>
      </c>
      <c r="Q1" s="1420" t="s">
        <v>180</v>
      </c>
      <c r="R1" s="141" t="s">
        <v>181</v>
      </c>
      <c r="S1" s="142"/>
      <c r="T1" s="143"/>
    </row>
    <row r="2" spans="1:20" ht="33" x14ac:dyDescent="0.15">
      <c r="A2" s="144" t="s">
        <v>182</v>
      </c>
      <c r="B2" s="145" t="s">
        <v>183</v>
      </c>
      <c r="C2" s="144" t="s">
        <v>184</v>
      </c>
      <c r="D2" s="145" t="s">
        <v>185</v>
      </c>
      <c r="E2" s="146" t="s">
        <v>186</v>
      </c>
      <c r="F2" s="146" t="s">
        <v>187</v>
      </c>
      <c r="G2" s="144" t="s">
        <v>188</v>
      </c>
      <c r="H2" s="144" t="s">
        <v>189</v>
      </c>
      <c r="I2" s="147" t="s">
        <v>190</v>
      </c>
      <c r="J2" s="145" t="s">
        <v>191</v>
      </c>
      <c r="K2" s="148" t="s">
        <v>192</v>
      </c>
      <c r="L2" s="149" t="s">
        <v>193</v>
      </c>
      <c r="M2" s="1421" t="s">
        <v>194</v>
      </c>
      <c r="N2" s="1422"/>
      <c r="O2" s="149" t="s">
        <v>59</v>
      </c>
      <c r="P2" s="1419"/>
      <c r="Q2" s="1420"/>
      <c r="R2" s="1411" t="s">
        <v>195</v>
      </c>
      <c r="S2" s="1412"/>
      <c r="T2" s="1413"/>
    </row>
    <row r="3" spans="1:20" ht="18" customHeight="1" x14ac:dyDescent="0.15">
      <c r="A3" s="150" t="s">
        <v>196</v>
      </c>
      <c r="B3" s="151" t="s">
        <v>197</v>
      </c>
      <c r="C3" s="152" t="s">
        <v>197</v>
      </c>
      <c r="D3" s="151" t="s">
        <v>198</v>
      </c>
      <c r="E3" s="150" t="s">
        <v>199</v>
      </c>
      <c r="F3" s="152" t="s">
        <v>200</v>
      </c>
      <c r="G3" s="150" t="s">
        <v>201</v>
      </c>
      <c r="H3" s="150" t="s">
        <v>202</v>
      </c>
      <c r="I3" s="153">
        <v>1</v>
      </c>
      <c r="J3" s="151" t="s">
        <v>203</v>
      </c>
      <c r="K3" s="154">
        <v>200</v>
      </c>
      <c r="L3" s="155" t="s">
        <v>204</v>
      </c>
      <c r="M3" s="155" t="s">
        <v>205</v>
      </c>
      <c r="N3" s="155" t="s">
        <v>205</v>
      </c>
      <c r="O3" s="155" t="s">
        <v>206</v>
      </c>
      <c r="P3" s="156"/>
      <c r="Q3" s="157"/>
      <c r="R3" s="1429" t="s">
        <v>207</v>
      </c>
      <c r="S3" s="1430"/>
      <c r="T3" s="1431"/>
    </row>
    <row r="4" spans="1:20" ht="18" customHeight="1" x14ac:dyDescent="0.15">
      <c r="A4" s="158" t="s">
        <v>208</v>
      </c>
      <c r="B4" s="159" t="s">
        <v>995</v>
      </c>
      <c r="C4" s="160" t="s">
        <v>209</v>
      </c>
      <c r="D4" s="161" t="s">
        <v>210</v>
      </c>
      <c r="E4" s="160" t="s">
        <v>211</v>
      </c>
      <c r="F4" s="160" t="s">
        <v>212</v>
      </c>
      <c r="G4" s="162" t="s">
        <v>213</v>
      </c>
      <c r="H4" s="160" t="s">
        <v>214</v>
      </c>
      <c r="I4" s="163">
        <v>2</v>
      </c>
      <c r="J4" s="161" t="s">
        <v>215</v>
      </c>
      <c r="K4" s="154">
        <v>300</v>
      </c>
      <c r="L4" s="155" t="s">
        <v>204</v>
      </c>
      <c r="M4" s="155" t="s">
        <v>216</v>
      </c>
      <c r="N4" s="155" t="s">
        <v>216</v>
      </c>
      <c r="O4" s="155" t="s">
        <v>217</v>
      </c>
      <c r="P4" s="156"/>
      <c r="Q4" s="157"/>
      <c r="R4" s="1411" t="s">
        <v>218</v>
      </c>
      <c r="S4" s="1412"/>
      <c r="T4" s="1413"/>
    </row>
    <row r="5" spans="1:20" ht="18" customHeight="1" x14ac:dyDescent="0.15">
      <c r="C5" s="158" t="s">
        <v>219</v>
      </c>
      <c r="D5" s="161" t="s">
        <v>220</v>
      </c>
      <c r="E5" s="160" t="s">
        <v>221</v>
      </c>
      <c r="F5" s="164" t="s">
        <v>222</v>
      </c>
      <c r="G5" s="165"/>
      <c r="H5" s="160" t="s">
        <v>223</v>
      </c>
      <c r="I5" s="165"/>
      <c r="J5" s="161" t="s">
        <v>224</v>
      </c>
      <c r="K5" s="156"/>
      <c r="L5" s="156"/>
      <c r="M5" s="156"/>
      <c r="N5" s="156"/>
      <c r="O5" s="156"/>
      <c r="P5" s="156"/>
      <c r="Q5" s="157"/>
      <c r="R5" s="1411" t="s">
        <v>225</v>
      </c>
      <c r="S5" s="1412"/>
      <c r="T5" s="1413"/>
    </row>
    <row r="6" spans="1:20" ht="18" customHeight="1" x14ac:dyDescent="0.15">
      <c r="D6" s="161" t="s">
        <v>226</v>
      </c>
      <c r="E6" s="160" t="s">
        <v>227</v>
      </c>
      <c r="F6" s="166"/>
      <c r="G6" s="167"/>
      <c r="H6" s="160" t="s">
        <v>228</v>
      </c>
      <c r="J6" s="161" t="s">
        <v>229</v>
      </c>
      <c r="K6" s="154">
        <v>1</v>
      </c>
      <c r="L6" s="155" t="s">
        <v>230</v>
      </c>
      <c r="M6" s="155" t="s">
        <v>231</v>
      </c>
      <c r="N6" s="155" t="s">
        <v>232</v>
      </c>
      <c r="O6" s="155" t="s">
        <v>233</v>
      </c>
      <c r="P6" s="168">
        <f>COUNTIF('活動記録 '!$H$9:$M$28,【選択肢】!K6)</f>
        <v>0</v>
      </c>
      <c r="Q6" s="157"/>
      <c r="R6" s="169" t="s">
        <v>234</v>
      </c>
      <c r="S6" s="157"/>
      <c r="T6" s="167"/>
    </row>
    <row r="7" spans="1:20" ht="18" customHeight="1" x14ac:dyDescent="0.15">
      <c r="A7" s="170"/>
      <c r="B7" s="170"/>
      <c r="C7" s="170"/>
      <c r="D7" s="171" t="s">
        <v>235</v>
      </c>
      <c r="E7" s="160" t="s">
        <v>236</v>
      </c>
      <c r="F7" s="169"/>
      <c r="G7" s="167"/>
      <c r="H7" s="160" t="s">
        <v>237</v>
      </c>
      <c r="I7" s="170"/>
      <c r="J7" s="161" t="s">
        <v>238</v>
      </c>
      <c r="K7" s="154">
        <v>2</v>
      </c>
      <c r="L7" s="155" t="s">
        <v>230</v>
      </c>
      <c r="M7" s="155" t="s">
        <v>231</v>
      </c>
      <c r="N7" s="155" t="s">
        <v>136</v>
      </c>
      <c r="O7" s="155" t="s">
        <v>239</v>
      </c>
      <c r="P7" s="168">
        <f>COUNTIF('活動記録 '!$H$9:$M$28,【選択肢】!K7)</f>
        <v>0</v>
      </c>
      <c r="Q7" s="157"/>
      <c r="R7" s="1411" t="s">
        <v>240</v>
      </c>
      <c r="S7" s="1412"/>
      <c r="T7" s="1413"/>
    </row>
    <row r="8" spans="1:20" ht="18" customHeight="1" x14ac:dyDescent="0.15">
      <c r="A8" s="170"/>
      <c r="B8" s="170"/>
      <c r="C8" s="170"/>
      <c r="D8" s="170"/>
      <c r="E8" s="160" t="s">
        <v>241</v>
      </c>
      <c r="F8" s="169"/>
      <c r="G8" s="167"/>
      <c r="H8" s="160" t="s">
        <v>242</v>
      </c>
      <c r="I8" s="170"/>
      <c r="J8" s="161" t="s">
        <v>243</v>
      </c>
      <c r="K8" s="154">
        <v>3</v>
      </c>
      <c r="L8" s="155" t="s">
        <v>230</v>
      </c>
      <c r="M8" s="155" t="s">
        <v>76</v>
      </c>
      <c r="N8" s="155" t="s">
        <v>76</v>
      </c>
      <c r="O8" s="155" t="s">
        <v>378</v>
      </c>
      <c r="P8" s="168">
        <f>COUNTIF('活動記録 '!$H$9:$M$28,【選択肢】!K8)</f>
        <v>0</v>
      </c>
      <c r="Q8" s="157"/>
      <c r="R8" s="1411"/>
      <c r="S8" s="1412"/>
      <c r="T8" s="1413"/>
    </row>
    <row r="9" spans="1:20" ht="18" customHeight="1" x14ac:dyDescent="0.15">
      <c r="A9" s="170"/>
      <c r="B9" s="170"/>
      <c r="C9" s="170"/>
      <c r="D9" s="170"/>
      <c r="E9" s="160" t="s">
        <v>244</v>
      </c>
      <c r="F9" s="169"/>
      <c r="G9" s="167"/>
      <c r="H9" s="160" t="s">
        <v>245</v>
      </c>
      <c r="I9" s="170"/>
      <c r="J9" s="161" t="s">
        <v>246</v>
      </c>
      <c r="K9" s="154">
        <v>4</v>
      </c>
      <c r="L9" s="155" t="s">
        <v>230</v>
      </c>
      <c r="M9" s="155" t="s">
        <v>142</v>
      </c>
      <c r="N9" s="155" t="s">
        <v>247</v>
      </c>
      <c r="O9" s="155" t="s">
        <v>248</v>
      </c>
      <c r="P9" s="168">
        <f>COUNTIF('活動記録 '!$H$9:$M$28,【選択肢】!K9)</f>
        <v>0</v>
      </c>
      <c r="Q9" s="157"/>
      <c r="R9" s="1429" t="s">
        <v>249</v>
      </c>
      <c r="S9" s="1430"/>
      <c r="T9" s="1431"/>
    </row>
    <row r="10" spans="1:20" ht="18" customHeight="1" x14ac:dyDescent="0.15">
      <c r="A10" s="170"/>
      <c r="B10" s="170"/>
      <c r="C10" s="170"/>
      <c r="D10" s="170"/>
      <c r="E10" s="160" t="s">
        <v>250</v>
      </c>
      <c r="F10" s="169"/>
      <c r="G10" s="167"/>
      <c r="H10" s="160" t="s">
        <v>251</v>
      </c>
      <c r="I10" s="170"/>
      <c r="J10" s="171" t="s">
        <v>252</v>
      </c>
      <c r="K10" s="154">
        <v>5</v>
      </c>
      <c r="L10" s="155" t="s">
        <v>230</v>
      </c>
      <c r="M10" s="155" t="s">
        <v>142</v>
      </c>
      <c r="N10" s="155" t="s">
        <v>247</v>
      </c>
      <c r="O10" s="155" t="s">
        <v>253</v>
      </c>
      <c r="P10" s="168">
        <f>COUNTIF('活動記録 '!$H$9:$M$28,【選択肢】!K10)</f>
        <v>0</v>
      </c>
      <c r="Q10" s="157"/>
      <c r="R10" s="1423" t="s">
        <v>254</v>
      </c>
      <c r="S10" s="1424"/>
      <c r="T10" s="1425"/>
    </row>
    <row r="11" spans="1:20" ht="18" customHeight="1" x14ac:dyDescent="0.15">
      <c r="A11" s="170"/>
      <c r="B11" s="170"/>
      <c r="C11" s="170"/>
      <c r="D11" s="170"/>
      <c r="E11" s="158" t="s">
        <v>255</v>
      </c>
      <c r="F11" s="169"/>
      <c r="G11" s="167"/>
      <c r="H11" s="160" t="s">
        <v>256</v>
      </c>
      <c r="I11" s="170"/>
      <c r="J11" s="170"/>
      <c r="K11" s="154">
        <v>6</v>
      </c>
      <c r="L11" s="155" t="s">
        <v>230</v>
      </c>
      <c r="M11" s="155" t="s">
        <v>142</v>
      </c>
      <c r="N11" s="155" t="s">
        <v>247</v>
      </c>
      <c r="O11" s="155" t="s">
        <v>257</v>
      </c>
      <c r="P11" s="168">
        <f>COUNTIF('活動記録 '!$H$9:$M$28,【選択肢】!K11)</f>
        <v>0</v>
      </c>
      <c r="Q11" s="157"/>
      <c r="R11" s="172" t="s">
        <v>258</v>
      </c>
      <c r="S11" s="173"/>
      <c r="T11" s="174"/>
    </row>
    <row r="12" spans="1:20" ht="18" customHeight="1" x14ac:dyDescent="0.15">
      <c r="A12" s="170"/>
      <c r="B12" s="170"/>
      <c r="C12" s="170"/>
      <c r="D12" s="170"/>
      <c r="E12" s="170"/>
      <c r="F12" s="170"/>
      <c r="G12" s="170"/>
      <c r="H12" s="160" t="s">
        <v>259</v>
      </c>
      <c r="I12" s="170"/>
      <c r="J12" s="170"/>
      <c r="K12" s="154">
        <v>7</v>
      </c>
      <c r="L12" s="155" t="s">
        <v>230</v>
      </c>
      <c r="M12" s="155" t="s">
        <v>142</v>
      </c>
      <c r="N12" s="155" t="s">
        <v>1</v>
      </c>
      <c r="O12" s="155" t="s">
        <v>260</v>
      </c>
      <c r="P12" s="168">
        <f>COUNTIF('活動記録 '!$H$9:$M$28,【選択肢】!K12)</f>
        <v>0</v>
      </c>
      <c r="Q12" s="157"/>
      <c r="R12" s="175" t="s">
        <v>261</v>
      </c>
      <c r="S12" s="176"/>
      <c r="T12" s="177"/>
    </row>
    <row r="13" spans="1:20" ht="18" customHeight="1" x14ac:dyDescent="0.15">
      <c r="H13" s="160" t="s">
        <v>262</v>
      </c>
      <c r="K13" s="154">
        <v>8</v>
      </c>
      <c r="L13" s="155" t="s">
        <v>230</v>
      </c>
      <c r="M13" s="155" t="s">
        <v>142</v>
      </c>
      <c r="N13" s="155" t="s">
        <v>1</v>
      </c>
      <c r="O13" s="155" t="s">
        <v>263</v>
      </c>
      <c r="P13" s="168">
        <f>COUNTIF('活動記録 '!$H$9:$M$28,【選択肢】!K13)</f>
        <v>0</v>
      </c>
      <c r="R13" s="175" t="s">
        <v>264</v>
      </c>
      <c r="S13" s="176"/>
      <c r="T13" s="177"/>
    </row>
    <row r="14" spans="1:20" ht="18" customHeight="1" x14ac:dyDescent="0.15">
      <c r="H14" s="160" t="s">
        <v>265</v>
      </c>
      <c r="K14" s="154">
        <v>9</v>
      </c>
      <c r="L14" s="155" t="s">
        <v>230</v>
      </c>
      <c r="M14" s="155" t="s">
        <v>142</v>
      </c>
      <c r="N14" s="155" t="s">
        <v>1</v>
      </c>
      <c r="O14" s="155" t="s">
        <v>266</v>
      </c>
      <c r="P14" s="168">
        <f>COUNTIF('活動記録 '!$H$9:$M$28,【選択肢】!K14)</f>
        <v>0</v>
      </c>
      <c r="R14" s="175" t="s">
        <v>267</v>
      </c>
      <c r="S14" s="176"/>
      <c r="T14" s="177"/>
    </row>
    <row r="15" spans="1:20" ht="18" customHeight="1" x14ac:dyDescent="0.15">
      <c r="H15" s="164" t="s">
        <v>268</v>
      </c>
      <c r="K15" s="154">
        <v>10</v>
      </c>
      <c r="L15" s="155" t="s">
        <v>230</v>
      </c>
      <c r="M15" s="155" t="s">
        <v>142</v>
      </c>
      <c r="N15" s="155" t="s">
        <v>2</v>
      </c>
      <c r="O15" s="155" t="s">
        <v>269</v>
      </c>
      <c r="P15" s="168">
        <f>COUNTIF('活動記録 '!$H$9:$M$28,【選択肢】!K15)</f>
        <v>0</v>
      </c>
      <c r="R15" s="175" t="s">
        <v>270</v>
      </c>
      <c r="S15" s="176"/>
      <c r="T15" s="177"/>
    </row>
    <row r="16" spans="1:20" ht="18" customHeight="1" x14ac:dyDescent="0.15">
      <c r="K16" s="154">
        <v>11</v>
      </c>
      <c r="L16" s="155" t="s">
        <v>230</v>
      </c>
      <c r="M16" s="155" t="s">
        <v>142</v>
      </c>
      <c r="N16" s="155" t="s">
        <v>2</v>
      </c>
      <c r="O16" s="155" t="s">
        <v>271</v>
      </c>
      <c r="P16" s="168">
        <f>COUNTIF('活動記録 '!$H$9:$M$28,【選択肢】!K16)</f>
        <v>0</v>
      </c>
      <c r="R16" s="178"/>
      <c r="S16" s="179"/>
      <c r="T16" s="180"/>
    </row>
    <row r="17" spans="11:22" ht="18" customHeight="1" x14ac:dyDescent="0.15">
      <c r="K17" s="154">
        <v>12</v>
      </c>
      <c r="L17" s="155" t="s">
        <v>230</v>
      </c>
      <c r="M17" s="155" t="s">
        <v>142</v>
      </c>
      <c r="N17" s="155" t="s">
        <v>2</v>
      </c>
      <c r="O17" s="155" t="s">
        <v>272</v>
      </c>
      <c r="P17" s="168">
        <f>COUNTIF('活動記録 '!$H$9:$M$28,【選択肢】!K17)</f>
        <v>0</v>
      </c>
      <c r="R17" s="178" t="s">
        <v>273</v>
      </c>
      <c r="S17" s="157"/>
      <c r="T17" s="167"/>
    </row>
    <row r="18" spans="11:22" ht="18" customHeight="1" x14ac:dyDescent="0.15">
      <c r="K18" s="154">
        <v>13</v>
      </c>
      <c r="L18" s="155" t="s">
        <v>230</v>
      </c>
      <c r="M18" s="155" t="s">
        <v>142</v>
      </c>
      <c r="N18" s="155" t="s">
        <v>3</v>
      </c>
      <c r="O18" s="155" t="s">
        <v>274</v>
      </c>
      <c r="P18" s="168">
        <f>COUNTIF('活動記録 '!$H$9:$M$28,【選択肢】!K18)</f>
        <v>0</v>
      </c>
      <c r="R18" s="172" t="s">
        <v>275</v>
      </c>
      <c r="S18" s="179"/>
      <c r="T18" s="180"/>
    </row>
    <row r="19" spans="11:22" ht="18" customHeight="1" x14ac:dyDescent="0.15">
      <c r="K19" s="154">
        <v>14</v>
      </c>
      <c r="L19" s="155" t="s">
        <v>230</v>
      </c>
      <c r="M19" s="155" t="s">
        <v>142</v>
      </c>
      <c r="N19" s="155" t="s">
        <v>3</v>
      </c>
      <c r="O19" s="155" t="s">
        <v>276</v>
      </c>
      <c r="P19" s="168">
        <f>COUNTIF('活動記録 '!$H$9:$M$28,【選択肢】!K19)</f>
        <v>0</v>
      </c>
      <c r="R19" s="175" t="s">
        <v>277</v>
      </c>
      <c r="S19" s="179"/>
      <c r="T19" s="180"/>
      <c r="V19" s="181"/>
    </row>
    <row r="20" spans="11:22" ht="18" customHeight="1" x14ac:dyDescent="0.15">
      <c r="K20" s="154">
        <v>15</v>
      </c>
      <c r="L20" s="155" t="s">
        <v>230</v>
      </c>
      <c r="M20" s="155" t="s">
        <v>142</v>
      </c>
      <c r="N20" s="155" t="s">
        <v>3</v>
      </c>
      <c r="O20" s="155" t="s">
        <v>278</v>
      </c>
      <c r="P20" s="168">
        <f>COUNTIF('活動記録 '!$H$9:$M$28,【選択肢】!K20)</f>
        <v>0</v>
      </c>
      <c r="R20" s="175" t="s">
        <v>279</v>
      </c>
      <c r="S20" s="179"/>
      <c r="T20" s="180"/>
      <c r="V20" s="181"/>
    </row>
    <row r="21" spans="11:22" ht="18" customHeight="1" x14ac:dyDescent="0.15">
      <c r="K21" s="154">
        <v>16</v>
      </c>
      <c r="L21" s="155" t="s">
        <v>230</v>
      </c>
      <c r="M21" s="155" t="s">
        <v>142</v>
      </c>
      <c r="N21" s="155" t="s">
        <v>92</v>
      </c>
      <c r="O21" s="155" t="s">
        <v>280</v>
      </c>
      <c r="P21" s="168">
        <f>COUNTIF('活動記録 '!$H$9:$M$28,【選択肢】!K21)</f>
        <v>0</v>
      </c>
      <c r="R21" s="175" t="s">
        <v>281</v>
      </c>
      <c r="S21" s="179"/>
      <c r="T21" s="180"/>
    </row>
    <row r="22" spans="11:22" ht="18" customHeight="1" x14ac:dyDescent="0.15">
      <c r="K22" s="154">
        <v>17</v>
      </c>
      <c r="L22" s="155" t="s">
        <v>230</v>
      </c>
      <c r="M22" s="155" t="s">
        <v>282</v>
      </c>
      <c r="N22" s="155" t="s">
        <v>282</v>
      </c>
      <c r="O22" s="155" t="s">
        <v>283</v>
      </c>
      <c r="P22" s="168">
        <f>COUNTIF('活動記録 '!$H$9:$M$28,【選択肢】!K22)</f>
        <v>0</v>
      </c>
      <c r="R22" s="175" t="s">
        <v>284</v>
      </c>
      <c r="S22" s="179"/>
      <c r="T22" s="180"/>
    </row>
    <row r="23" spans="11:22" ht="18" customHeight="1" x14ac:dyDescent="0.15">
      <c r="K23" s="154">
        <v>18</v>
      </c>
      <c r="L23" s="155" t="s">
        <v>230</v>
      </c>
      <c r="M23" s="155" t="s">
        <v>282</v>
      </c>
      <c r="N23" s="155" t="s">
        <v>282</v>
      </c>
      <c r="O23" s="155" t="s">
        <v>285</v>
      </c>
      <c r="P23" s="168">
        <f>COUNTIF('活動記録 '!$H$9:$M$28,【選択肢】!K23)</f>
        <v>0</v>
      </c>
      <c r="R23" s="175" t="s">
        <v>286</v>
      </c>
      <c r="S23" s="179"/>
      <c r="T23" s="180"/>
    </row>
    <row r="24" spans="11:22" ht="18" customHeight="1" x14ac:dyDescent="0.15">
      <c r="K24" s="154">
        <v>19</v>
      </c>
      <c r="L24" s="155" t="s">
        <v>230</v>
      </c>
      <c r="M24" s="155" t="s">
        <v>282</v>
      </c>
      <c r="N24" s="155" t="s">
        <v>282</v>
      </c>
      <c r="O24" s="155" t="s">
        <v>287</v>
      </c>
      <c r="P24" s="168">
        <f>COUNTIF('活動記録 '!$H$9:$M$28,【選択肢】!K24)</f>
        <v>0</v>
      </c>
      <c r="R24" s="175" t="s">
        <v>288</v>
      </c>
      <c r="S24" s="179"/>
      <c r="T24" s="180"/>
    </row>
    <row r="25" spans="11:22" ht="18" customHeight="1" x14ac:dyDescent="0.15">
      <c r="K25" s="154">
        <v>20</v>
      </c>
      <c r="L25" s="155" t="s">
        <v>230</v>
      </c>
      <c r="M25" s="155" t="s">
        <v>282</v>
      </c>
      <c r="N25" s="155" t="s">
        <v>282</v>
      </c>
      <c r="O25" s="155" t="s">
        <v>289</v>
      </c>
      <c r="P25" s="168">
        <f>COUNTIF('活動記録 '!$H$9:$M$28,【選択肢】!K25)</f>
        <v>0</v>
      </c>
      <c r="R25" s="175"/>
      <c r="S25" s="179"/>
      <c r="T25" s="180"/>
    </row>
    <row r="26" spans="11:22" ht="18" customHeight="1" x14ac:dyDescent="0.15">
      <c r="K26" s="154">
        <v>21</v>
      </c>
      <c r="L26" s="155" t="s">
        <v>230</v>
      </c>
      <c r="M26" s="155" t="s">
        <v>282</v>
      </c>
      <c r="N26" s="155" t="s">
        <v>282</v>
      </c>
      <c r="O26" s="155" t="s">
        <v>290</v>
      </c>
      <c r="P26" s="168">
        <f>COUNTIF('活動記録 '!$H$9:$M$28,【選択肢】!K26)</f>
        <v>0</v>
      </c>
      <c r="R26" s="172" t="s">
        <v>291</v>
      </c>
      <c r="S26" s="179"/>
      <c r="T26" s="180"/>
    </row>
    <row r="27" spans="11:22" ht="18" customHeight="1" x14ac:dyDescent="0.15">
      <c r="K27" s="154">
        <v>22</v>
      </c>
      <c r="L27" s="155" t="s">
        <v>230</v>
      </c>
      <c r="M27" s="155" t="s">
        <v>282</v>
      </c>
      <c r="N27" s="155" t="s">
        <v>282</v>
      </c>
      <c r="O27" s="155" t="s">
        <v>292</v>
      </c>
      <c r="P27" s="168">
        <f>COUNTIF('活動記録 '!$H$9:$M$28,【選択肢】!K27)</f>
        <v>0</v>
      </c>
      <c r="R27" s="175" t="s">
        <v>293</v>
      </c>
      <c r="S27" s="179"/>
      <c r="T27" s="180"/>
    </row>
    <row r="28" spans="11:22" ht="18" customHeight="1" x14ac:dyDescent="0.15">
      <c r="K28" s="154">
        <v>23</v>
      </c>
      <c r="L28" s="155" t="s">
        <v>230</v>
      </c>
      <c r="M28" s="155" t="s">
        <v>282</v>
      </c>
      <c r="N28" s="155" t="s">
        <v>282</v>
      </c>
      <c r="O28" s="155" t="s">
        <v>294</v>
      </c>
      <c r="P28" s="168">
        <f>COUNTIF('活動記録 '!$H$9:$M$28,【選択肢】!K28)</f>
        <v>0</v>
      </c>
      <c r="R28" s="175" t="s">
        <v>295</v>
      </c>
      <c r="S28" s="179"/>
      <c r="T28" s="180"/>
    </row>
    <row r="29" spans="11:22" ht="18" customHeight="1" x14ac:dyDescent="0.15">
      <c r="K29" s="154">
        <v>24</v>
      </c>
      <c r="L29" s="155" t="s">
        <v>296</v>
      </c>
      <c r="M29" s="155" t="s">
        <v>297</v>
      </c>
      <c r="N29" s="155" t="s">
        <v>298</v>
      </c>
      <c r="O29" s="155" t="s">
        <v>299</v>
      </c>
      <c r="P29" s="168">
        <f>COUNTIF('活動記録 '!$H$9:$M$28,【選択肢】!K29)</f>
        <v>0</v>
      </c>
      <c r="R29" s="169"/>
      <c r="S29" s="157"/>
      <c r="T29" s="167"/>
    </row>
    <row r="30" spans="11:22" ht="18" customHeight="1" x14ac:dyDescent="0.15">
      <c r="K30" s="154">
        <v>25</v>
      </c>
      <c r="L30" s="155" t="s">
        <v>296</v>
      </c>
      <c r="M30" s="155" t="s">
        <v>297</v>
      </c>
      <c r="N30" s="155" t="s">
        <v>298</v>
      </c>
      <c r="O30" s="155" t="s">
        <v>300</v>
      </c>
      <c r="P30" s="168">
        <f>COUNTIF('活動記録 '!$H$9:$M$28,【選択肢】!K30)</f>
        <v>0</v>
      </c>
      <c r="R30" s="178" t="s">
        <v>301</v>
      </c>
      <c r="S30" s="179"/>
      <c r="T30" s="180"/>
    </row>
    <row r="31" spans="11:22" ht="18" customHeight="1" x14ac:dyDescent="0.15">
      <c r="K31" s="154">
        <v>26</v>
      </c>
      <c r="L31" s="155" t="s">
        <v>296</v>
      </c>
      <c r="M31" s="155" t="s">
        <v>297</v>
      </c>
      <c r="N31" s="155" t="s">
        <v>298</v>
      </c>
      <c r="O31" s="155" t="s">
        <v>302</v>
      </c>
      <c r="P31" s="168">
        <f>COUNTIF('活動記録 '!$H$9:$M$28,【選択肢】!K31)</f>
        <v>0</v>
      </c>
      <c r="R31" s="1426" t="s">
        <v>303</v>
      </c>
      <c r="S31" s="1427"/>
      <c r="T31" s="1428"/>
    </row>
    <row r="32" spans="11:22" ht="18" customHeight="1" x14ac:dyDescent="0.15">
      <c r="K32" s="154">
        <v>27</v>
      </c>
      <c r="L32" s="155" t="s">
        <v>296</v>
      </c>
      <c r="M32" s="155" t="s">
        <v>297</v>
      </c>
      <c r="N32" s="155" t="s">
        <v>298</v>
      </c>
      <c r="O32" s="155" t="s">
        <v>304</v>
      </c>
      <c r="P32" s="168">
        <f>COUNTIF('活動記録 '!$H$9:$M$28,【選択肢】!K32)</f>
        <v>0</v>
      </c>
      <c r="R32" s="175" t="s">
        <v>305</v>
      </c>
      <c r="S32" s="179"/>
      <c r="T32" s="180"/>
    </row>
    <row r="33" spans="11:20" ht="18" customHeight="1" x14ac:dyDescent="0.15">
      <c r="K33" s="154">
        <v>28</v>
      </c>
      <c r="L33" s="155" t="s">
        <v>296</v>
      </c>
      <c r="M33" s="155" t="s">
        <v>297</v>
      </c>
      <c r="N33" s="155" t="s">
        <v>136</v>
      </c>
      <c r="O33" s="155" t="s">
        <v>306</v>
      </c>
      <c r="P33" s="168">
        <f>COUNTIF('活動記録 '!$H$9:$M$28,【選択肢】!K33)</f>
        <v>0</v>
      </c>
      <c r="R33" s="175" t="s">
        <v>307</v>
      </c>
      <c r="S33" s="179"/>
      <c r="T33" s="180"/>
    </row>
    <row r="34" spans="11:20" ht="18" customHeight="1" x14ac:dyDescent="0.15">
      <c r="K34" s="154">
        <v>29</v>
      </c>
      <c r="L34" s="155" t="s">
        <v>296</v>
      </c>
      <c r="M34" s="155" t="s">
        <v>308</v>
      </c>
      <c r="N34" s="155" t="s">
        <v>76</v>
      </c>
      <c r="O34" s="155" t="s">
        <v>309</v>
      </c>
      <c r="P34" s="168">
        <f>COUNTIF('活動記録 '!$H$9:$M$28,【選択肢】!K34)</f>
        <v>0</v>
      </c>
      <c r="R34" s="182" t="s">
        <v>270</v>
      </c>
      <c r="S34" s="183"/>
      <c r="T34" s="184"/>
    </row>
    <row r="35" spans="11:20" ht="18" customHeight="1" x14ac:dyDescent="0.15">
      <c r="K35" s="154">
        <v>30</v>
      </c>
      <c r="L35" s="155" t="s">
        <v>296</v>
      </c>
      <c r="M35" s="155" t="s">
        <v>142</v>
      </c>
      <c r="N35" s="155" t="s">
        <v>247</v>
      </c>
      <c r="O35" s="155" t="s">
        <v>310</v>
      </c>
      <c r="P35" s="168">
        <f>COUNTIF('活動記録 '!$H$9:$M$28,【選択肢】!K35)</f>
        <v>0</v>
      </c>
    </row>
    <row r="36" spans="11:20" ht="18" customHeight="1" x14ac:dyDescent="0.15">
      <c r="K36" s="154">
        <v>31</v>
      </c>
      <c r="L36" s="155" t="s">
        <v>296</v>
      </c>
      <c r="M36" s="155" t="s">
        <v>142</v>
      </c>
      <c r="N36" s="155" t="s">
        <v>1</v>
      </c>
      <c r="O36" s="155" t="s">
        <v>311</v>
      </c>
      <c r="P36" s="168">
        <f>COUNTIF('活動記録 '!$H$9:$M$28,【選択肢】!K36)</f>
        <v>0</v>
      </c>
    </row>
    <row r="37" spans="11:20" ht="18" customHeight="1" x14ac:dyDescent="0.15">
      <c r="K37" s="154">
        <v>32</v>
      </c>
      <c r="L37" s="155" t="s">
        <v>296</v>
      </c>
      <c r="M37" s="155" t="s">
        <v>142</v>
      </c>
      <c r="N37" s="155" t="s">
        <v>2</v>
      </c>
      <c r="O37" s="155" t="s">
        <v>312</v>
      </c>
      <c r="P37" s="168">
        <f>COUNTIF('活動記録 '!$H$9:$M$28,【選択肢】!K37)</f>
        <v>0</v>
      </c>
    </row>
    <row r="38" spans="11:20" ht="18" customHeight="1" x14ac:dyDescent="0.15">
      <c r="K38" s="154">
        <v>33</v>
      </c>
      <c r="L38" s="155" t="s">
        <v>296</v>
      </c>
      <c r="M38" s="155" t="s">
        <v>142</v>
      </c>
      <c r="N38" s="155" t="s">
        <v>3</v>
      </c>
      <c r="O38" s="155" t="s">
        <v>313</v>
      </c>
      <c r="P38" s="168">
        <f>COUNTIF('活動記録 '!$H$9:$M$28,【選択肢】!K38)</f>
        <v>0</v>
      </c>
    </row>
    <row r="39" spans="11:20" ht="18" customHeight="1" x14ac:dyDescent="0.15">
      <c r="K39" s="154">
        <v>34</v>
      </c>
      <c r="L39" s="155" t="s">
        <v>296</v>
      </c>
      <c r="M39" s="155" t="s">
        <v>136</v>
      </c>
      <c r="N39" s="155" t="s">
        <v>314</v>
      </c>
      <c r="O39" s="155" t="s">
        <v>315</v>
      </c>
      <c r="P39" s="168">
        <f>COUNTIF('活動記録 '!$H$9:$M$28,【選択肢】!K39)</f>
        <v>0</v>
      </c>
    </row>
    <row r="40" spans="11:20" ht="18" customHeight="1" x14ac:dyDescent="0.15">
      <c r="K40" s="154">
        <v>35</v>
      </c>
      <c r="L40" s="155" t="s">
        <v>296</v>
      </c>
      <c r="M40" s="155" t="s">
        <v>136</v>
      </c>
      <c r="N40" s="155" t="s">
        <v>316</v>
      </c>
      <c r="O40" s="155" t="s">
        <v>317</v>
      </c>
      <c r="P40" s="168">
        <f>COUNTIF('活動記録 '!$H$9:$M$28,【選択肢】!K40)</f>
        <v>0</v>
      </c>
    </row>
    <row r="41" spans="11:20" ht="18" customHeight="1" x14ac:dyDescent="0.15">
      <c r="K41" s="154">
        <v>36</v>
      </c>
      <c r="L41" s="155" t="s">
        <v>296</v>
      </c>
      <c r="M41" s="155" t="s">
        <v>136</v>
      </c>
      <c r="N41" s="155" t="s">
        <v>318</v>
      </c>
      <c r="O41" s="155" t="s">
        <v>319</v>
      </c>
      <c r="P41" s="168">
        <f>COUNTIF('活動記録 '!$H$9:$M$28,【選択肢】!K41)</f>
        <v>0</v>
      </c>
    </row>
    <row r="42" spans="11:20" ht="18" customHeight="1" x14ac:dyDescent="0.15">
      <c r="K42" s="154">
        <v>37</v>
      </c>
      <c r="L42" s="155" t="s">
        <v>296</v>
      </c>
      <c r="M42" s="155" t="s">
        <v>136</v>
      </c>
      <c r="N42" s="155" t="s">
        <v>320</v>
      </c>
      <c r="O42" s="155" t="s">
        <v>321</v>
      </c>
      <c r="P42" s="168">
        <f>COUNTIF('活動記録 '!$H$9:$M$28,【選択肢】!K42)</f>
        <v>0</v>
      </c>
      <c r="Q42" s="185" t="s">
        <v>322</v>
      </c>
    </row>
    <row r="43" spans="11:20" ht="18" customHeight="1" x14ac:dyDescent="0.15">
      <c r="K43" s="154">
        <v>38</v>
      </c>
      <c r="L43" s="155" t="s">
        <v>296</v>
      </c>
      <c r="M43" s="155" t="s">
        <v>136</v>
      </c>
      <c r="N43" s="155" t="s">
        <v>323</v>
      </c>
      <c r="O43" s="186" t="s">
        <v>324</v>
      </c>
      <c r="P43" s="168">
        <f>COUNTIF('活動記録 '!$H$9:$M$28,【選択肢】!K43)</f>
        <v>0</v>
      </c>
      <c r="Q43" s="187" t="s">
        <v>325</v>
      </c>
      <c r="S43" s="188"/>
    </row>
    <row r="44" spans="11:20" ht="18" customHeight="1" x14ac:dyDescent="0.15">
      <c r="K44" s="154">
        <v>39</v>
      </c>
      <c r="L44" s="155" t="s">
        <v>296</v>
      </c>
      <c r="M44" s="155" t="s">
        <v>142</v>
      </c>
      <c r="N44" s="155" t="s">
        <v>314</v>
      </c>
      <c r="O44" s="189" t="s">
        <v>326</v>
      </c>
      <c r="P44" s="168">
        <f>COUNTIF('活動記録 '!$H$9:$M$28,【選択肢】!K44)</f>
        <v>0</v>
      </c>
      <c r="Q44" s="190" t="s">
        <v>326</v>
      </c>
      <c r="R44" s="191"/>
      <c r="S44" s="157"/>
    </row>
    <row r="45" spans="11:20" ht="18" customHeight="1" x14ac:dyDescent="0.15">
      <c r="K45" s="154">
        <v>40</v>
      </c>
      <c r="L45" s="155" t="s">
        <v>296</v>
      </c>
      <c r="M45" s="155" t="s">
        <v>142</v>
      </c>
      <c r="N45" s="155" t="s">
        <v>314</v>
      </c>
      <c r="O45" s="189" t="s">
        <v>327</v>
      </c>
      <c r="P45" s="168">
        <f>COUNTIF('活動記録 '!$H$9:$M$28,【選択肢】!K45)</f>
        <v>0</v>
      </c>
      <c r="Q45" s="190" t="s">
        <v>327</v>
      </c>
      <c r="R45" s="191"/>
      <c r="S45" s="157"/>
    </row>
    <row r="46" spans="11:20" ht="18" customHeight="1" x14ac:dyDescent="0.15">
      <c r="K46" s="154">
        <v>41</v>
      </c>
      <c r="L46" s="155" t="s">
        <v>296</v>
      </c>
      <c r="M46" s="155" t="s">
        <v>142</v>
      </c>
      <c r="N46" s="155" t="s">
        <v>314</v>
      </c>
      <c r="O46" s="189" t="s">
        <v>328</v>
      </c>
      <c r="P46" s="168">
        <f>COUNTIF('活動記録 '!$H$9:$M$28,【選択肢】!K46)</f>
        <v>0</v>
      </c>
      <c r="Q46" s="190" t="s">
        <v>328</v>
      </c>
      <c r="R46" s="191"/>
      <c r="S46" s="157"/>
    </row>
    <row r="47" spans="11:20" ht="18" customHeight="1" x14ac:dyDescent="0.15">
      <c r="K47" s="154">
        <v>42</v>
      </c>
      <c r="L47" s="155" t="s">
        <v>296</v>
      </c>
      <c r="M47" s="155" t="s">
        <v>142</v>
      </c>
      <c r="N47" s="155" t="s">
        <v>316</v>
      </c>
      <c r="O47" s="189" t="s">
        <v>329</v>
      </c>
      <c r="P47" s="168">
        <f>COUNTIF('活動記録 '!$H$9:$M$28,【選択肢】!K47)</f>
        <v>0</v>
      </c>
      <c r="Q47" s="190" t="s">
        <v>329</v>
      </c>
      <c r="R47" s="191"/>
      <c r="S47" s="157"/>
    </row>
    <row r="48" spans="11:20" ht="18" customHeight="1" x14ac:dyDescent="0.15">
      <c r="K48" s="154">
        <v>43</v>
      </c>
      <c r="L48" s="155" t="s">
        <v>296</v>
      </c>
      <c r="M48" s="155" t="s">
        <v>142</v>
      </c>
      <c r="N48" s="155" t="s">
        <v>316</v>
      </c>
      <c r="O48" s="189" t="s">
        <v>330</v>
      </c>
      <c r="P48" s="168">
        <f>COUNTIF('活動記録 '!$H$9:$M$28,【選択肢】!K48)</f>
        <v>0</v>
      </c>
      <c r="Q48" s="190" t="s">
        <v>330</v>
      </c>
      <c r="R48" s="191"/>
      <c r="S48" s="157"/>
    </row>
    <row r="49" spans="11:20" ht="18" customHeight="1" x14ac:dyDescent="0.15">
      <c r="K49" s="154">
        <v>44</v>
      </c>
      <c r="L49" s="155" t="s">
        <v>296</v>
      </c>
      <c r="M49" s="155" t="s">
        <v>142</v>
      </c>
      <c r="N49" s="155" t="s">
        <v>316</v>
      </c>
      <c r="O49" s="189" t="s">
        <v>331</v>
      </c>
      <c r="P49" s="168">
        <f>COUNTIF('活動記録 '!$H$9:$M$28,【選択肢】!K49)</f>
        <v>0</v>
      </c>
      <c r="Q49" s="190" t="s">
        <v>331</v>
      </c>
      <c r="R49" s="191"/>
      <c r="S49" s="157"/>
    </row>
    <row r="50" spans="11:20" ht="18" customHeight="1" x14ac:dyDescent="0.15">
      <c r="K50" s="154">
        <v>45</v>
      </c>
      <c r="L50" s="155" t="s">
        <v>296</v>
      </c>
      <c r="M50" s="155" t="s">
        <v>142</v>
      </c>
      <c r="N50" s="155" t="s">
        <v>318</v>
      </c>
      <c r="O50" s="189" t="s">
        <v>332</v>
      </c>
      <c r="P50" s="168">
        <f>COUNTIF('活動記録 '!$H$9:$M$28,【選択肢】!K50)</f>
        <v>0</v>
      </c>
      <c r="Q50" s="190" t="s">
        <v>332</v>
      </c>
      <c r="R50" s="191"/>
      <c r="S50" s="157"/>
    </row>
    <row r="51" spans="11:20" ht="18" customHeight="1" x14ac:dyDescent="0.15">
      <c r="K51" s="154">
        <v>46</v>
      </c>
      <c r="L51" s="155" t="s">
        <v>296</v>
      </c>
      <c r="M51" s="155" t="s">
        <v>142</v>
      </c>
      <c r="N51" s="155" t="s">
        <v>318</v>
      </c>
      <c r="O51" s="189" t="s">
        <v>333</v>
      </c>
      <c r="P51" s="168">
        <f>COUNTIF('活動記録 '!$H$9:$M$28,【選択肢】!K51)</f>
        <v>0</v>
      </c>
      <c r="Q51" s="190" t="s">
        <v>333</v>
      </c>
      <c r="R51" s="191"/>
      <c r="S51" s="157"/>
    </row>
    <row r="52" spans="11:20" ht="18" customHeight="1" x14ac:dyDescent="0.15">
      <c r="K52" s="154">
        <v>47</v>
      </c>
      <c r="L52" s="155" t="s">
        <v>296</v>
      </c>
      <c r="M52" s="155" t="s">
        <v>142</v>
      </c>
      <c r="N52" s="155" t="s">
        <v>318</v>
      </c>
      <c r="O52" s="189" t="s">
        <v>334</v>
      </c>
      <c r="P52" s="168">
        <f>COUNTIF('活動記録 '!$H$9:$M$28,【選択肢】!K52)</f>
        <v>0</v>
      </c>
      <c r="Q52" s="190" t="s">
        <v>334</v>
      </c>
      <c r="R52" s="191"/>
      <c r="S52" s="157"/>
    </row>
    <row r="53" spans="11:20" ht="18" customHeight="1" x14ac:dyDescent="0.15">
      <c r="K53" s="154">
        <v>48</v>
      </c>
      <c r="L53" s="155" t="s">
        <v>296</v>
      </c>
      <c r="M53" s="155" t="s">
        <v>142</v>
      </c>
      <c r="N53" s="155" t="s">
        <v>320</v>
      </c>
      <c r="O53" s="189" t="s">
        <v>335</v>
      </c>
      <c r="P53" s="168">
        <f>COUNTIF('活動記録 '!$H$9:$M$28,【選択肢】!K53)</f>
        <v>0</v>
      </c>
      <c r="Q53" s="190" t="s">
        <v>335</v>
      </c>
      <c r="R53" s="191"/>
      <c r="S53" s="157"/>
    </row>
    <row r="54" spans="11:20" ht="18" customHeight="1" x14ac:dyDescent="0.15">
      <c r="K54" s="154">
        <v>49</v>
      </c>
      <c r="L54" s="155" t="s">
        <v>296</v>
      </c>
      <c r="M54" s="155" t="s">
        <v>142</v>
      </c>
      <c r="N54" s="155" t="s">
        <v>320</v>
      </c>
      <c r="O54" s="189" t="s">
        <v>336</v>
      </c>
      <c r="P54" s="168">
        <f>COUNTIF('活動記録 '!$H$9:$M$28,【選択肢】!K54)</f>
        <v>0</v>
      </c>
      <c r="Q54" s="190" t="s">
        <v>336</v>
      </c>
      <c r="R54" s="191"/>
      <c r="S54" s="157"/>
    </row>
    <row r="55" spans="11:20" ht="18" customHeight="1" x14ac:dyDescent="0.15">
      <c r="K55" s="154">
        <v>50</v>
      </c>
      <c r="L55" s="155" t="s">
        <v>296</v>
      </c>
      <c r="M55" s="155" t="s">
        <v>142</v>
      </c>
      <c r="N55" s="155" t="s">
        <v>323</v>
      </c>
      <c r="O55" s="189" t="s">
        <v>337</v>
      </c>
      <c r="P55" s="168">
        <f>COUNTIF('活動記録 '!$H$9:$M$28,【選択肢】!K55)</f>
        <v>0</v>
      </c>
      <c r="Q55" s="190" t="s">
        <v>337</v>
      </c>
      <c r="R55" s="192" t="s">
        <v>322</v>
      </c>
      <c r="S55" s="157"/>
    </row>
    <row r="56" spans="11:20" ht="18" customHeight="1" x14ac:dyDescent="0.15">
      <c r="K56" s="154">
        <v>51</v>
      </c>
      <c r="L56" s="155" t="s">
        <v>296</v>
      </c>
      <c r="M56" s="155" t="s">
        <v>145</v>
      </c>
      <c r="N56" s="155" t="s">
        <v>145</v>
      </c>
      <c r="O56" s="193" t="s">
        <v>338</v>
      </c>
      <c r="P56" s="168">
        <f>COUNTIF('活動記録 '!$H$9:$M$28,【選択肢】!K56)</f>
        <v>0</v>
      </c>
      <c r="Q56" s="194"/>
      <c r="R56" s="149" t="s">
        <v>339</v>
      </c>
      <c r="S56" s="195"/>
      <c r="T56" s="188"/>
    </row>
    <row r="57" spans="11:20" ht="18" customHeight="1" x14ac:dyDescent="0.15">
      <c r="K57" s="154">
        <v>52</v>
      </c>
      <c r="L57" s="155" t="s">
        <v>296</v>
      </c>
      <c r="M57" s="155" t="s">
        <v>340</v>
      </c>
      <c r="N57" s="155" t="s">
        <v>340</v>
      </c>
      <c r="O57" s="155" t="s">
        <v>341</v>
      </c>
      <c r="P57" s="168">
        <f>COUNTIF('活動記録 '!$H$9:$M$28,【選択肢】!K57)</f>
        <v>0</v>
      </c>
      <c r="R57" s="196" t="s">
        <v>342</v>
      </c>
      <c r="S57" s="197"/>
      <c r="T57" s="198"/>
    </row>
    <row r="58" spans="11:20" ht="18" customHeight="1" x14ac:dyDescent="0.15">
      <c r="K58" s="154">
        <v>53</v>
      </c>
      <c r="L58" s="155" t="s">
        <v>296</v>
      </c>
      <c r="M58" s="155" t="s">
        <v>340</v>
      </c>
      <c r="N58" s="155" t="s">
        <v>340</v>
      </c>
      <c r="O58" s="218" t="s">
        <v>390</v>
      </c>
      <c r="P58" s="168">
        <f>COUNTIF('活動記録 '!$H$9:$M$28,【選択肢】!K58)</f>
        <v>0</v>
      </c>
      <c r="R58" s="218" t="s">
        <v>390</v>
      </c>
      <c r="S58" s="197"/>
      <c r="T58" s="198"/>
    </row>
    <row r="59" spans="11:20" ht="18" customHeight="1" x14ac:dyDescent="0.15">
      <c r="K59" s="154">
        <v>54</v>
      </c>
      <c r="L59" s="155" t="s">
        <v>296</v>
      </c>
      <c r="M59" s="155" t="s">
        <v>340</v>
      </c>
      <c r="N59" s="155" t="s">
        <v>340</v>
      </c>
      <c r="O59" s="155" t="s">
        <v>343</v>
      </c>
      <c r="P59" s="168">
        <f>COUNTIF('活動記録 '!$H$9:$M$28,【選択肢】!K59)</f>
        <v>0</v>
      </c>
      <c r="R59" s="199" t="s">
        <v>344</v>
      </c>
      <c r="S59" s="197"/>
      <c r="T59" s="198"/>
    </row>
    <row r="60" spans="11:20" ht="18" customHeight="1" x14ac:dyDescent="0.15">
      <c r="K60" s="154">
        <v>55</v>
      </c>
      <c r="L60" s="155" t="s">
        <v>296</v>
      </c>
      <c r="M60" s="155" t="s">
        <v>340</v>
      </c>
      <c r="N60" s="155" t="s">
        <v>340</v>
      </c>
      <c r="O60" s="155" t="s">
        <v>345</v>
      </c>
      <c r="P60" s="168">
        <f>COUNTIF('活動記録 '!$H$9:$M$28,【選択肢】!K60)</f>
        <v>0</v>
      </c>
      <c r="R60" s="199" t="s">
        <v>346</v>
      </c>
      <c r="S60" s="197"/>
      <c r="T60" s="198"/>
    </row>
    <row r="61" spans="11:20" ht="18" customHeight="1" x14ac:dyDescent="0.15">
      <c r="K61" s="154">
        <v>56</v>
      </c>
      <c r="L61" s="155" t="s">
        <v>296</v>
      </c>
      <c r="M61" s="155" t="s">
        <v>340</v>
      </c>
      <c r="N61" s="155" t="s">
        <v>340</v>
      </c>
      <c r="O61" s="155" t="s">
        <v>347</v>
      </c>
      <c r="P61" s="168">
        <f>COUNTIF('活動記録 '!$H$9:$M$28,【選択肢】!K61)</f>
        <v>0</v>
      </c>
      <c r="R61" s="199" t="s">
        <v>348</v>
      </c>
      <c r="S61" s="197"/>
      <c r="T61" s="198"/>
    </row>
    <row r="62" spans="11:20" ht="18" customHeight="1" x14ac:dyDescent="0.15">
      <c r="K62" s="154">
        <v>57</v>
      </c>
      <c r="L62" s="155" t="s">
        <v>296</v>
      </c>
      <c r="M62" s="155" t="s">
        <v>340</v>
      </c>
      <c r="N62" s="155" t="s">
        <v>340</v>
      </c>
      <c r="O62" s="155" t="s">
        <v>379</v>
      </c>
      <c r="P62" s="168">
        <f>COUNTIF('活動記録 '!$H$9:$M$28,【選択肢】!K62)</f>
        <v>0</v>
      </c>
      <c r="R62" s="199" t="s">
        <v>380</v>
      </c>
      <c r="S62" s="197"/>
      <c r="T62" s="198"/>
    </row>
    <row r="63" spans="11:20" ht="18" customHeight="1" x14ac:dyDescent="0.15">
      <c r="K63" s="154">
        <v>58</v>
      </c>
      <c r="L63" s="155" t="s">
        <v>296</v>
      </c>
      <c r="M63" s="155" t="s">
        <v>340</v>
      </c>
      <c r="N63" s="155" t="s">
        <v>340</v>
      </c>
      <c r="O63" s="155" t="s">
        <v>349</v>
      </c>
      <c r="P63" s="168">
        <f>COUNTIF('活動記録 '!$H$9:$M$28,【選択肢】!K63)</f>
        <v>0</v>
      </c>
      <c r="R63" s="199" t="s">
        <v>350</v>
      </c>
      <c r="S63" s="197"/>
      <c r="T63" s="198"/>
    </row>
    <row r="64" spans="11:20" ht="18" customHeight="1" x14ac:dyDescent="0.15">
      <c r="K64" s="154">
        <v>59</v>
      </c>
      <c r="L64" s="155" t="s">
        <v>296</v>
      </c>
      <c r="M64" s="155" t="s">
        <v>340</v>
      </c>
      <c r="N64" s="155" t="s">
        <v>340</v>
      </c>
      <c r="O64" s="155" t="s">
        <v>351</v>
      </c>
      <c r="P64" s="168">
        <f>COUNTIF('活動記録 '!$H$9:$M$28,【選択肢】!K64)</f>
        <v>0</v>
      </c>
      <c r="R64" s="200" t="s">
        <v>352</v>
      </c>
      <c r="S64" s="192" t="s">
        <v>322</v>
      </c>
      <c r="T64" s="198"/>
    </row>
    <row r="65" spans="11:20" ht="18" customHeight="1" x14ac:dyDescent="0.15">
      <c r="K65" s="154">
        <v>60</v>
      </c>
      <c r="L65" s="155" t="s">
        <v>296</v>
      </c>
      <c r="M65" s="155" t="s">
        <v>340</v>
      </c>
      <c r="N65" s="155" t="s">
        <v>340</v>
      </c>
      <c r="O65" s="155" t="s">
        <v>391</v>
      </c>
      <c r="P65" s="168">
        <f>COUNTIF('活動記録 '!$H$9:$M$28,【選択肢】!K65)</f>
        <v>0</v>
      </c>
      <c r="R65" s="201"/>
      <c r="S65" s="149" t="s">
        <v>353</v>
      </c>
      <c r="T65" s="195"/>
    </row>
    <row r="66" spans="11:20" ht="18" customHeight="1" x14ac:dyDescent="0.15">
      <c r="K66" s="154">
        <v>61</v>
      </c>
      <c r="L66" s="155" t="s">
        <v>354</v>
      </c>
      <c r="M66" s="155" t="s">
        <v>142</v>
      </c>
      <c r="N66" s="155" t="s">
        <v>1</v>
      </c>
      <c r="O66" s="155" t="s">
        <v>355</v>
      </c>
      <c r="P66" s="168">
        <f>COUNTIF('活動記録 '!$H$9:$M$28,【選択肢】!K66)</f>
        <v>0</v>
      </c>
      <c r="S66" s="196" t="s">
        <v>356</v>
      </c>
      <c r="T66" s="197"/>
    </row>
    <row r="67" spans="11:20" ht="18" customHeight="1" x14ac:dyDescent="0.15">
      <c r="K67" s="154">
        <v>62</v>
      </c>
      <c r="L67" s="155" t="s">
        <v>354</v>
      </c>
      <c r="M67" s="155" t="s">
        <v>142</v>
      </c>
      <c r="N67" s="155" t="s">
        <v>1</v>
      </c>
      <c r="O67" s="155" t="s">
        <v>357</v>
      </c>
      <c r="P67" s="168">
        <f>COUNTIF('活動記録 '!$H$9:$M$28,【選択肢】!K67)</f>
        <v>0</v>
      </c>
      <c r="S67" s="199" t="s">
        <v>358</v>
      </c>
      <c r="T67" s="197"/>
    </row>
    <row r="68" spans="11:20" ht="18" customHeight="1" x14ac:dyDescent="0.15">
      <c r="K68" s="154">
        <v>63</v>
      </c>
      <c r="L68" s="155" t="s">
        <v>354</v>
      </c>
      <c r="M68" s="155" t="s">
        <v>142</v>
      </c>
      <c r="N68" s="155" t="s">
        <v>2</v>
      </c>
      <c r="O68" s="155" t="s">
        <v>359</v>
      </c>
      <c r="P68" s="168">
        <f>COUNTIF('活動記録 '!$H$9:$M$28,【選択肢】!K68)</f>
        <v>0</v>
      </c>
      <c r="S68" s="199" t="s">
        <v>360</v>
      </c>
      <c r="T68" s="197"/>
    </row>
    <row r="69" spans="11:20" ht="18" customHeight="1" x14ac:dyDescent="0.15">
      <c r="K69" s="154">
        <v>64</v>
      </c>
      <c r="L69" s="155" t="s">
        <v>354</v>
      </c>
      <c r="M69" s="155" t="s">
        <v>142</v>
      </c>
      <c r="N69" s="155" t="s">
        <v>2</v>
      </c>
      <c r="O69" s="155" t="s">
        <v>361</v>
      </c>
      <c r="P69" s="168">
        <f>COUNTIF('活動記録 '!$H$9:$M$28,【選択肢】!K69)</f>
        <v>0</v>
      </c>
      <c r="S69" s="199" t="s">
        <v>362</v>
      </c>
      <c r="T69" s="197"/>
    </row>
    <row r="70" spans="11:20" ht="18" customHeight="1" x14ac:dyDescent="0.15">
      <c r="K70" s="154">
        <v>65</v>
      </c>
      <c r="L70" s="155" t="s">
        <v>354</v>
      </c>
      <c r="M70" s="155" t="s">
        <v>142</v>
      </c>
      <c r="N70" s="155" t="s">
        <v>3</v>
      </c>
      <c r="O70" s="155" t="s">
        <v>363</v>
      </c>
      <c r="P70" s="168">
        <f>COUNTIF('活動記録 '!$H$9:$M$28,【選択肢】!K70)</f>
        <v>0</v>
      </c>
      <c r="S70" s="199" t="s">
        <v>364</v>
      </c>
      <c r="T70" s="197"/>
    </row>
    <row r="71" spans="11:20" ht="18" customHeight="1" x14ac:dyDescent="0.15">
      <c r="K71" s="202">
        <v>66</v>
      </c>
      <c r="L71" s="186" t="s">
        <v>354</v>
      </c>
      <c r="M71" s="186" t="s">
        <v>142</v>
      </c>
      <c r="N71" s="186" t="s">
        <v>3</v>
      </c>
      <c r="O71" s="186" t="s">
        <v>365</v>
      </c>
      <c r="P71" s="168">
        <f>COUNTIF('活動記録 '!$H$9:$M$28,【選択肢】!K71)</f>
        <v>0</v>
      </c>
      <c r="S71" s="200" t="s">
        <v>366</v>
      </c>
      <c r="T71" s="197"/>
    </row>
    <row r="72" spans="11:20" x14ac:dyDescent="0.15">
      <c r="K72" s="663">
        <v>100</v>
      </c>
      <c r="L72" s="663" t="s">
        <v>230</v>
      </c>
      <c r="M72" s="663" t="s">
        <v>142</v>
      </c>
      <c r="N72" s="663" t="s">
        <v>200</v>
      </c>
      <c r="O72" s="663" t="s">
        <v>954</v>
      </c>
      <c r="P72" s="669">
        <f>COUNTIF('活動記録 '!$H$9:$M$28,【選択肢】!K72)</f>
        <v>0</v>
      </c>
      <c r="S72" s="670" t="s">
        <v>965</v>
      </c>
    </row>
    <row r="73" spans="11:20" x14ac:dyDescent="0.15">
      <c r="K73" s="664">
        <v>101</v>
      </c>
      <c r="L73" s="664" t="s">
        <v>952</v>
      </c>
      <c r="M73" s="664" t="s">
        <v>953</v>
      </c>
      <c r="N73" s="664" t="s">
        <v>200</v>
      </c>
      <c r="O73" s="664" t="s">
        <v>955</v>
      </c>
      <c r="P73" s="669">
        <f>COUNTIF('活動記録 '!$H$9:$M$28,【選択肢】!K73)</f>
        <v>0</v>
      </c>
      <c r="S73" s="670" t="s">
        <v>966</v>
      </c>
    </row>
    <row r="74" spans="11:20" x14ac:dyDescent="0.15">
      <c r="K74" s="665">
        <v>102</v>
      </c>
      <c r="L74" s="665" t="s">
        <v>952</v>
      </c>
      <c r="M74" s="665" t="s">
        <v>953</v>
      </c>
      <c r="N74" s="665" t="s">
        <v>3</v>
      </c>
      <c r="O74" s="665" t="s">
        <v>956</v>
      </c>
      <c r="P74" s="669">
        <f>COUNTIF('活動記録 '!$H$9:$M$28,【選択肢】!K74)</f>
        <v>0</v>
      </c>
      <c r="S74" s="670" t="s">
        <v>967</v>
      </c>
    </row>
    <row r="75" spans="11:20" x14ac:dyDescent="0.15">
      <c r="K75" s="665">
        <v>103</v>
      </c>
      <c r="L75" s="665" t="s">
        <v>952</v>
      </c>
      <c r="M75" s="665" t="s">
        <v>953</v>
      </c>
      <c r="N75" s="665" t="s">
        <v>222</v>
      </c>
      <c r="O75" s="665" t="s">
        <v>957</v>
      </c>
      <c r="P75" s="669">
        <f>COUNTIF('活動記録 '!$H$9:$M$28,【選択肢】!K75)</f>
        <v>0</v>
      </c>
      <c r="S75" s="670" t="s">
        <v>968</v>
      </c>
    </row>
    <row r="76" spans="11:20" x14ac:dyDescent="0.15">
      <c r="K76" s="665">
        <v>104</v>
      </c>
      <c r="L76" s="665" t="s">
        <v>952</v>
      </c>
      <c r="M76" s="665" t="s">
        <v>953</v>
      </c>
      <c r="N76" s="665" t="s">
        <v>3</v>
      </c>
      <c r="O76" s="665" t="s">
        <v>958</v>
      </c>
      <c r="P76" s="669">
        <f>COUNTIF('活動記録 '!$H$9:$M$28,【選択肢】!K76)</f>
        <v>0</v>
      </c>
      <c r="S76" s="670" t="s">
        <v>969</v>
      </c>
    </row>
    <row r="77" spans="11:20" x14ac:dyDescent="0.15">
      <c r="K77" s="665">
        <v>105</v>
      </c>
      <c r="L77" s="665" t="s">
        <v>952</v>
      </c>
      <c r="M77" s="665" t="s">
        <v>953</v>
      </c>
      <c r="N77" s="665" t="s">
        <v>92</v>
      </c>
      <c r="O77" s="665" t="s">
        <v>959</v>
      </c>
      <c r="P77" s="669">
        <f>COUNTIF('活動記録 '!$H$9:$M$28,【選択肢】!K77)</f>
        <v>0</v>
      </c>
      <c r="S77" s="670" t="s">
        <v>970</v>
      </c>
    </row>
    <row r="78" spans="11:20" x14ac:dyDescent="0.15">
      <c r="K78" s="665">
        <v>106</v>
      </c>
      <c r="L78" s="665" t="s">
        <v>952</v>
      </c>
      <c r="M78" s="665" t="s">
        <v>953</v>
      </c>
      <c r="N78" s="665" t="s">
        <v>92</v>
      </c>
      <c r="O78" s="665" t="s">
        <v>960</v>
      </c>
      <c r="P78" s="669">
        <f>COUNTIF('活動記録 '!$H$9:$M$28,【選択肢】!K78)</f>
        <v>0</v>
      </c>
      <c r="S78" s="670" t="s">
        <v>971</v>
      </c>
    </row>
    <row r="79" spans="11:20" x14ac:dyDescent="0.15">
      <c r="K79" s="666">
        <v>107</v>
      </c>
      <c r="L79" s="666" t="s">
        <v>961</v>
      </c>
      <c r="M79" s="666" t="s">
        <v>953</v>
      </c>
      <c r="N79" s="666" t="s">
        <v>1</v>
      </c>
      <c r="O79" s="666" t="s">
        <v>962</v>
      </c>
      <c r="P79" s="669">
        <f>COUNTIF('活動記録 '!$H$9:$M$28,【選択肢】!K79)</f>
        <v>0</v>
      </c>
      <c r="S79" s="670" t="s">
        <v>972</v>
      </c>
    </row>
    <row r="80" spans="11:20" x14ac:dyDescent="0.15">
      <c r="K80" s="666">
        <v>108</v>
      </c>
      <c r="L80" s="666" t="s">
        <v>961</v>
      </c>
      <c r="M80" s="666" t="s">
        <v>953</v>
      </c>
      <c r="N80" s="666" t="s">
        <v>3</v>
      </c>
      <c r="O80" s="666" t="s">
        <v>963</v>
      </c>
      <c r="P80" s="669">
        <f>COUNTIF('活動記録 '!$H$9:$M$28,【選択肢】!K80)</f>
        <v>0</v>
      </c>
      <c r="S80" s="670" t="s">
        <v>973</v>
      </c>
    </row>
    <row r="81" spans="11:19" x14ac:dyDescent="0.15">
      <c r="K81" s="667">
        <v>109</v>
      </c>
      <c r="L81" s="667" t="s">
        <v>964</v>
      </c>
      <c r="M81" s="667" t="s">
        <v>953</v>
      </c>
      <c r="N81" s="667" t="s">
        <v>1</v>
      </c>
      <c r="O81" s="667" t="s">
        <v>965</v>
      </c>
      <c r="P81" s="669">
        <f>COUNTIF('活動記録 '!$H$9:$M$28,【選択肢】!K81)</f>
        <v>0</v>
      </c>
      <c r="S81" s="670" t="s">
        <v>974</v>
      </c>
    </row>
    <row r="82" spans="11:19" x14ac:dyDescent="0.15">
      <c r="K82" s="667">
        <v>110</v>
      </c>
      <c r="L82" s="667" t="s">
        <v>964</v>
      </c>
      <c r="M82" s="667" t="s">
        <v>953</v>
      </c>
      <c r="N82" s="667" t="s">
        <v>1</v>
      </c>
      <c r="O82" s="667" t="s">
        <v>966</v>
      </c>
      <c r="P82" s="669">
        <f>COUNTIF('活動記録 '!$H$9:$M$28,【選択肢】!K82)</f>
        <v>0</v>
      </c>
      <c r="S82" s="670" t="s">
        <v>975</v>
      </c>
    </row>
    <row r="83" spans="11:19" x14ac:dyDescent="0.15">
      <c r="K83" s="667">
        <v>111</v>
      </c>
      <c r="L83" s="667" t="s">
        <v>964</v>
      </c>
      <c r="M83" s="667" t="s">
        <v>953</v>
      </c>
      <c r="N83" s="667" t="s">
        <v>1</v>
      </c>
      <c r="O83" s="667" t="s">
        <v>967</v>
      </c>
      <c r="P83" s="669">
        <f>COUNTIF('活動記録 '!$H$9:$M$28,【選択肢】!K83)</f>
        <v>0</v>
      </c>
      <c r="S83" s="670" t="s">
        <v>976</v>
      </c>
    </row>
    <row r="84" spans="11:19" x14ac:dyDescent="0.15">
      <c r="K84" s="667">
        <v>112</v>
      </c>
      <c r="L84" s="667" t="s">
        <v>964</v>
      </c>
      <c r="M84" s="667" t="s">
        <v>953</v>
      </c>
      <c r="N84" s="667" t="s">
        <v>1</v>
      </c>
      <c r="O84" s="667" t="s">
        <v>968</v>
      </c>
      <c r="P84" s="669">
        <f>COUNTIF('活動記録 '!$H$9:$M$28,【選択肢】!K84)</f>
        <v>0</v>
      </c>
      <c r="S84" s="670" t="s">
        <v>978</v>
      </c>
    </row>
    <row r="85" spans="11:19" x14ac:dyDescent="0.15">
      <c r="K85" s="667">
        <v>113</v>
      </c>
      <c r="L85" s="667" t="s">
        <v>964</v>
      </c>
      <c r="M85" s="667" t="s">
        <v>953</v>
      </c>
      <c r="N85" s="667" t="s">
        <v>1</v>
      </c>
      <c r="O85" s="667" t="s">
        <v>969</v>
      </c>
      <c r="P85" s="669">
        <f>COUNTIF('活動記録 '!$H$9:$M$28,【選択肢】!K85)</f>
        <v>0</v>
      </c>
      <c r="S85" s="670" t="s">
        <v>979</v>
      </c>
    </row>
    <row r="86" spans="11:19" x14ac:dyDescent="0.15">
      <c r="K86" s="667">
        <v>114</v>
      </c>
      <c r="L86" s="667" t="s">
        <v>964</v>
      </c>
      <c r="M86" s="667" t="s">
        <v>953</v>
      </c>
      <c r="N86" s="667" t="s">
        <v>1</v>
      </c>
      <c r="O86" s="667" t="s">
        <v>970</v>
      </c>
      <c r="P86" s="669">
        <f>COUNTIF('活動記録 '!$H$9:$M$28,【選択肢】!K86)</f>
        <v>0</v>
      </c>
      <c r="S86" s="670" t="s">
        <v>980</v>
      </c>
    </row>
    <row r="87" spans="11:19" x14ac:dyDescent="0.15">
      <c r="K87" s="667">
        <v>115</v>
      </c>
      <c r="L87" s="667" t="s">
        <v>964</v>
      </c>
      <c r="M87" s="667" t="s">
        <v>953</v>
      </c>
      <c r="N87" s="667" t="s">
        <v>1</v>
      </c>
      <c r="O87" s="667" t="s">
        <v>971</v>
      </c>
      <c r="P87" s="669">
        <f>COUNTIF('活動記録 '!$H$9:$M$28,【選択肢】!K87)</f>
        <v>0</v>
      </c>
      <c r="S87" s="670" t="s">
        <v>981</v>
      </c>
    </row>
    <row r="88" spans="11:19" x14ac:dyDescent="0.15">
      <c r="K88" s="667">
        <v>116</v>
      </c>
      <c r="L88" s="667" t="s">
        <v>964</v>
      </c>
      <c r="M88" s="667" t="s">
        <v>953</v>
      </c>
      <c r="N88" s="667" t="s">
        <v>1</v>
      </c>
      <c r="O88" s="667" t="s">
        <v>972</v>
      </c>
      <c r="P88" s="669">
        <f>COUNTIF('活動記録 '!$H$9:$M$28,【選択肢】!K88)</f>
        <v>0</v>
      </c>
      <c r="S88" s="670" t="s">
        <v>982</v>
      </c>
    </row>
    <row r="89" spans="11:19" x14ac:dyDescent="0.15">
      <c r="K89" s="667">
        <v>117</v>
      </c>
      <c r="L89" s="667" t="s">
        <v>964</v>
      </c>
      <c r="M89" s="667" t="s">
        <v>953</v>
      </c>
      <c r="N89" s="667" t="s">
        <v>1</v>
      </c>
      <c r="O89" s="667" t="s">
        <v>973</v>
      </c>
      <c r="P89" s="669">
        <f>COUNTIF('活動記録 '!$H$9:$M$28,【選択肢】!K89)</f>
        <v>0</v>
      </c>
      <c r="S89" s="670" t="s">
        <v>983</v>
      </c>
    </row>
    <row r="90" spans="11:19" x14ac:dyDescent="0.15">
      <c r="K90" s="667">
        <v>118</v>
      </c>
      <c r="L90" s="667" t="s">
        <v>964</v>
      </c>
      <c r="M90" s="667" t="s">
        <v>953</v>
      </c>
      <c r="N90" s="667" t="s">
        <v>3</v>
      </c>
      <c r="O90" s="667" t="s">
        <v>974</v>
      </c>
      <c r="P90" s="669">
        <f>COUNTIF('活動記録 '!$H$9:$M$28,【選択肢】!K90)</f>
        <v>0</v>
      </c>
      <c r="S90" s="670" t="s">
        <v>984</v>
      </c>
    </row>
    <row r="91" spans="11:19" x14ac:dyDescent="0.15">
      <c r="K91" s="667">
        <v>119</v>
      </c>
      <c r="L91" s="667" t="s">
        <v>964</v>
      </c>
      <c r="M91" s="667" t="s">
        <v>953</v>
      </c>
      <c r="N91" s="667" t="s">
        <v>3</v>
      </c>
      <c r="O91" s="667" t="s">
        <v>975</v>
      </c>
      <c r="P91" s="669">
        <f>COUNTIF('活動記録 '!$H$9:$M$28,【選択肢】!K91)</f>
        <v>0</v>
      </c>
      <c r="S91" s="671" t="s">
        <v>985</v>
      </c>
    </row>
    <row r="92" spans="11:19" x14ac:dyDescent="0.15">
      <c r="K92" s="667">
        <v>120</v>
      </c>
      <c r="L92" s="667" t="s">
        <v>964</v>
      </c>
      <c r="M92" s="667" t="s">
        <v>953</v>
      </c>
      <c r="N92" s="667" t="s">
        <v>3</v>
      </c>
      <c r="O92" s="667" t="s">
        <v>976</v>
      </c>
      <c r="P92" s="669">
        <f>COUNTIF('活動記録 '!$H$9:$M$28,【選択肢】!K92)</f>
        <v>0</v>
      </c>
      <c r="S92" s="672"/>
    </row>
    <row r="93" spans="11:19" x14ac:dyDescent="0.15">
      <c r="K93" s="667">
        <v>121</v>
      </c>
      <c r="L93" s="667" t="s">
        <v>964</v>
      </c>
      <c r="M93" s="667" t="s">
        <v>953</v>
      </c>
      <c r="N93" s="667" t="s">
        <v>977</v>
      </c>
      <c r="O93" s="667" t="s">
        <v>978</v>
      </c>
      <c r="P93" s="669">
        <f>COUNTIF('活動記録 '!$H$9:$M$28,【選択肢】!K93)</f>
        <v>0</v>
      </c>
      <c r="S93" s="672"/>
    </row>
    <row r="94" spans="11:19" x14ac:dyDescent="0.15">
      <c r="K94" s="667">
        <v>122</v>
      </c>
      <c r="L94" s="667" t="s">
        <v>964</v>
      </c>
      <c r="M94" s="667" t="s">
        <v>953</v>
      </c>
      <c r="N94" s="667" t="s">
        <v>977</v>
      </c>
      <c r="O94" s="667" t="s">
        <v>979</v>
      </c>
      <c r="P94" s="669">
        <f>COUNTIF('活動記録 '!$H$9:$M$28,【選択肢】!K94)</f>
        <v>0</v>
      </c>
      <c r="S94" s="672"/>
    </row>
    <row r="95" spans="11:19" x14ac:dyDescent="0.15">
      <c r="K95" s="667">
        <v>123</v>
      </c>
      <c r="L95" s="667" t="s">
        <v>964</v>
      </c>
      <c r="M95" s="667" t="s">
        <v>953</v>
      </c>
      <c r="N95" s="667" t="s">
        <v>977</v>
      </c>
      <c r="O95" s="667" t="s">
        <v>980</v>
      </c>
      <c r="P95" s="669">
        <f>COUNTIF('活動記録 '!$H$9:$M$28,【選択肢】!K95)</f>
        <v>0</v>
      </c>
      <c r="S95" s="672"/>
    </row>
    <row r="96" spans="11:19" x14ac:dyDescent="0.15">
      <c r="K96" s="667">
        <v>124</v>
      </c>
      <c r="L96" s="667" t="s">
        <v>964</v>
      </c>
      <c r="M96" s="667" t="s">
        <v>953</v>
      </c>
      <c r="N96" s="667" t="s">
        <v>977</v>
      </c>
      <c r="O96" s="667" t="s">
        <v>981</v>
      </c>
      <c r="P96" s="669">
        <f>COUNTIF('活動記録 '!$H$9:$M$28,【選択肢】!K96)</f>
        <v>0</v>
      </c>
      <c r="S96" s="672"/>
    </row>
    <row r="97" spans="11:19" x14ac:dyDescent="0.15">
      <c r="K97" s="667">
        <v>125</v>
      </c>
      <c r="L97" s="667" t="s">
        <v>964</v>
      </c>
      <c r="M97" s="667" t="s">
        <v>953</v>
      </c>
      <c r="N97" s="667" t="s">
        <v>977</v>
      </c>
      <c r="O97" s="667" t="s">
        <v>982</v>
      </c>
      <c r="P97" s="669">
        <f>COUNTIF('活動記録 '!$H$9:$M$28,【選択肢】!K97)</f>
        <v>0</v>
      </c>
      <c r="S97" s="672"/>
    </row>
    <row r="98" spans="11:19" x14ac:dyDescent="0.15">
      <c r="K98" s="667">
        <v>126</v>
      </c>
      <c r="L98" s="667" t="s">
        <v>964</v>
      </c>
      <c r="M98" s="667" t="s">
        <v>953</v>
      </c>
      <c r="N98" s="667" t="s">
        <v>977</v>
      </c>
      <c r="O98" s="667" t="s">
        <v>983</v>
      </c>
      <c r="P98" s="669">
        <f>COUNTIF('活動記録 '!$H$9:$M$28,【選択肢】!K98)</f>
        <v>0</v>
      </c>
      <c r="S98" s="672"/>
    </row>
    <row r="99" spans="11:19" x14ac:dyDescent="0.15">
      <c r="K99" s="667">
        <v>127</v>
      </c>
      <c r="L99" s="667" t="s">
        <v>964</v>
      </c>
      <c r="M99" s="667" t="s">
        <v>953</v>
      </c>
      <c r="N99" s="667" t="s">
        <v>977</v>
      </c>
      <c r="O99" s="667" t="s">
        <v>984</v>
      </c>
      <c r="P99" s="669">
        <f>COUNTIF('活動記録 '!$H$9:$M$28,【選択肢】!K99)</f>
        <v>0</v>
      </c>
      <c r="S99" s="672"/>
    </row>
    <row r="100" spans="11:19" x14ac:dyDescent="0.15">
      <c r="K100" s="668">
        <v>128</v>
      </c>
      <c r="L100" s="668" t="s">
        <v>964</v>
      </c>
      <c r="M100" s="668" t="s">
        <v>953</v>
      </c>
      <c r="N100" s="668" t="s">
        <v>977</v>
      </c>
      <c r="O100" s="668" t="s">
        <v>985</v>
      </c>
      <c r="P100" s="669">
        <f>COUNTIF('活動記録 '!$H$9:$M$28,【選択肢】!K100)</f>
        <v>0</v>
      </c>
      <c r="S100" s="672"/>
    </row>
    <row r="101" spans="11:19" x14ac:dyDescent="0.15">
      <c r="K101" s="203"/>
      <c r="L101" s="203"/>
      <c r="M101" s="203" t="s">
        <v>367</v>
      </c>
      <c r="N101" s="203"/>
      <c r="O101" s="203"/>
      <c r="P101" s="204"/>
      <c r="S101" s="67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dataValidations count="1">
    <dataValidation type="list" allowBlank="1" showInputMessage="1" showErrorMessage="1" sqref="S72:S91" xr:uid="{177E6D32-CA0B-479C-A33E-F2D6AD50FF9D}">
      <formula1>$S$66:$S$91</formula1>
    </dataValidation>
  </dataValidations>
  <pageMargins left="0.70866141732283472" right="0.70866141732283472" top="0.74803149606299213" bottom="0.74803149606299213" header="0.31496062992125984" footer="0.31496062992125984"/>
  <pageSetup paperSize="9"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I14" sqref="I14"/>
    </sheetView>
  </sheetViews>
  <sheetFormatPr defaultColWidth="9" defaultRowHeight="18.75" x14ac:dyDescent="0.15"/>
  <cols>
    <col min="1" max="2" width="2.75" style="215" customWidth="1"/>
    <col min="3" max="3" width="13" style="215" customWidth="1"/>
    <col min="4" max="4" width="13.75" style="215" customWidth="1"/>
    <col min="5" max="5" width="54.25" style="215" customWidth="1"/>
    <col min="6" max="6" width="2.625" style="215" customWidth="1"/>
    <col min="7" max="7" width="5.75" style="215" customWidth="1"/>
    <col min="8" max="16384" width="9" style="215"/>
  </cols>
  <sheetData>
    <row r="1" spans="1:257" ht="24" customHeight="1" x14ac:dyDescent="0.15">
      <c r="A1" s="277" t="s">
        <v>472</v>
      </c>
      <c r="B1" s="245"/>
      <c r="C1" s="245"/>
      <c r="D1" s="245"/>
      <c r="E1" s="245"/>
      <c r="F1" s="245"/>
    </row>
    <row r="2" spans="1:257" ht="36.75" customHeight="1" x14ac:dyDescent="0.15">
      <c r="B2" s="707" t="s">
        <v>471</v>
      </c>
      <c r="C2" s="707"/>
      <c r="D2" s="707"/>
      <c r="E2" s="707"/>
    </row>
    <row r="3" spans="1:257" ht="40.5" customHeight="1" x14ac:dyDescent="0.15">
      <c r="B3" s="707" t="s">
        <v>470</v>
      </c>
      <c r="C3" s="707"/>
      <c r="D3" s="707"/>
      <c r="E3" s="707"/>
    </row>
    <row r="4" spans="1:257" ht="23.25" customHeight="1" x14ac:dyDescent="0.15">
      <c r="A4" s="277" t="s">
        <v>452</v>
      </c>
      <c r="B4" s="246"/>
      <c r="C4" s="245"/>
      <c r="D4" s="246"/>
      <c r="E4" s="246"/>
      <c r="F4" s="245"/>
      <c r="G4" s="245"/>
      <c r="H4" s="245"/>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c r="AW4" s="691"/>
      <c r="AX4" s="691"/>
      <c r="AY4" s="691"/>
      <c r="AZ4" s="691"/>
      <c r="BA4" s="691"/>
      <c r="BB4" s="691"/>
      <c r="BC4" s="691"/>
      <c r="BD4" s="691"/>
      <c r="BE4" s="691"/>
      <c r="BF4" s="691"/>
      <c r="BG4" s="691"/>
      <c r="BH4" s="691"/>
      <c r="BI4" s="691"/>
      <c r="BJ4" s="691"/>
      <c r="BK4" s="691"/>
      <c r="BL4" s="691"/>
      <c r="BM4" s="691"/>
      <c r="BN4" s="691"/>
      <c r="BO4" s="691"/>
      <c r="BP4" s="691"/>
      <c r="BQ4" s="691"/>
      <c r="BR4" s="691"/>
      <c r="BS4" s="691"/>
      <c r="BT4" s="691"/>
      <c r="BU4" s="691"/>
      <c r="BV4" s="691"/>
      <c r="BW4" s="691"/>
      <c r="BX4" s="691"/>
      <c r="BY4" s="691"/>
      <c r="BZ4" s="691"/>
      <c r="CA4" s="691"/>
      <c r="CB4" s="691"/>
      <c r="CC4" s="691"/>
      <c r="CD4" s="691"/>
      <c r="CE4" s="691"/>
      <c r="CF4" s="691"/>
      <c r="CG4" s="691"/>
      <c r="CH4" s="691"/>
      <c r="CI4" s="691"/>
      <c r="CJ4" s="691"/>
      <c r="CK4" s="691"/>
      <c r="CL4" s="691"/>
      <c r="CM4" s="691"/>
      <c r="CN4" s="691"/>
      <c r="CO4" s="691"/>
      <c r="CP4" s="691"/>
      <c r="CQ4" s="691"/>
      <c r="CR4" s="691"/>
      <c r="CS4" s="691"/>
      <c r="CT4" s="691"/>
      <c r="CU4" s="691"/>
      <c r="CV4" s="691"/>
      <c r="CW4" s="691"/>
      <c r="CX4" s="691"/>
      <c r="CY4" s="691"/>
      <c r="CZ4" s="691"/>
      <c r="DA4" s="691"/>
      <c r="DB4" s="691"/>
      <c r="DC4" s="691"/>
      <c r="DD4" s="691"/>
      <c r="DE4" s="691"/>
      <c r="DF4" s="691"/>
      <c r="DG4" s="691"/>
      <c r="DH4" s="691"/>
      <c r="DI4" s="691"/>
      <c r="DJ4" s="691"/>
      <c r="DK4" s="691"/>
      <c r="DL4" s="691"/>
      <c r="DM4" s="691"/>
      <c r="DN4" s="691"/>
      <c r="DO4" s="691"/>
      <c r="DP4" s="691"/>
      <c r="DQ4" s="691"/>
      <c r="DR4" s="691"/>
      <c r="DS4" s="691"/>
      <c r="DT4" s="691"/>
      <c r="DU4" s="691"/>
      <c r="DV4" s="691"/>
      <c r="DW4" s="691"/>
      <c r="DX4" s="691"/>
      <c r="DY4" s="691"/>
      <c r="DZ4" s="691"/>
      <c r="EA4" s="691"/>
      <c r="EB4" s="691"/>
      <c r="EC4" s="691"/>
      <c r="ED4" s="691"/>
      <c r="EE4" s="691"/>
      <c r="EF4" s="691"/>
      <c r="EG4" s="691"/>
      <c r="EH4" s="691"/>
      <c r="EI4" s="691"/>
      <c r="EJ4" s="691"/>
      <c r="EK4" s="691"/>
      <c r="EL4" s="691"/>
      <c r="EM4" s="691"/>
      <c r="EN4" s="691"/>
      <c r="EO4" s="691"/>
      <c r="EP4" s="691"/>
      <c r="EQ4" s="691"/>
      <c r="ER4" s="691"/>
      <c r="ES4" s="691"/>
      <c r="ET4" s="691"/>
      <c r="EU4" s="691"/>
      <c r="EV4" s="691"/>
      <c r="EW4" s="691"/>
      <c r="EX4" s="691"/>
      <c r="EY4" s="691"/>
      <c r="EZ4" s="691"/>
      <c r="FA4" s="691"/>
      <c r="FB4" s="691"/>
      <c r="FC4" s="691"/>
      <c r="FD4" s="691"/>
      <c r="FE4" s="691"/>
      <c r="FF4" s="691"/>
      <c r="FG4" s="691"/>
      <c r="FH4" s="691"/>
      <c r="FI4" s="691"/>
      <c r="FJ4" s="691"/>
      <c r="FK4" s="691"/>
      <c r="FL4" s="691"/>
      <c r="FM4" s="691"/>
      <c r="FN4" s="691"/>
      <c r="FO4" s="691"/>
      <c r="FP4" s="691"/>
      <c r="FQ4" s="691"/>
      <c r="FR4" s="691"/>
      <c r="FS4" s="691"/>
      <c r="FT4" s="691"/>
      <c r="FU4" s="691"/>
      <c r="FV4" s="691"/>
      <c r="FW4" s="691"/>
      <c r="FX4" s="691"/>
      <c r="FY4" s="691"/>
      <c r="FZ4" s="691"/>
      <c r="GA4" s="691"/>
      <c r="GB4" s="691"/>
      <c r="GC4" s="691"/>
      <c r="GD4" s="691"/>
      <c r="GE4" s="691"/>
      <c r="GF4" s="691"/>
      <c r="GG4" s="691"/>
      <c r="GH4" s="691"/>
      <c r="GI4" s="691"/>
      <c r="GJ4" s="691"/>
      <c r="GK4" s="691"/>
      <c r="GL4" s="691"/>
      <c r="GM4" s="691"/>
      <c r="GN4" s="691"/>
      <c r="GO4" s="691"/>
      <c r="GP4" s="691"/>
      <c r="GQ4" s="691"/>
      <c r="GR4" s="691"/>
      <c r="GS4" s="691"/>
      <c r="GT4" s="691"/>
      <c r="GU4" s="691"/>
      <c r="GV4" s="691"/>
      <c r="GW4" s="691"/>
      <c r="GX4" s="691"/>
      <c r="GY4" s="691"/>
      <c r="GZ4" s="691"/>
      <c r="HA4" s="691"/>
      <c r="HB4" s="691"/>
      <c r="HC4" s="691"/>
      <c r="HD4" s="691"/>
      <c r="HE4" s="691"/>
      <c r="HF4" s="691"/>
      <c r="HG4" s="691"/>
      <c r="HH4" s="691"/>
      <c r="HI4" s="691"/>
      <c r="HJ4" s="691"/>
      <c r="HK4" s="691"/>
      <c r="HL4" s="691"/>
      <c r="HM4" s="691"/>
      <c r="HN4" s="691"/>
      <c r="HO4" s="691"/>
      <c r="HP4" s="691"/>
      <c r="HQ4" s="691"/>
      <c r="HR4" s="691"/>
      <c r="HS4" s="691"/>
      <c r="HT4" s="691"/>
      <c r="HU4" s="691"/>
      <c r="HV4" s="691"/>
      <c r="HW4" s="691"/>
      <c r="HX4" s="691"/>
      <c r="HY4" s="691"/>
      <c r="HZ4" s="691"/>
      <c r="IA4" s="691"/>
      <c r="IB4" s="691"/>
      <c r="IC4" s="691"/>
      <c r="ID4" s="691"/>
      <c r="IE4" s="691"/>
      <c r="IF4" s="691"/>
      <c r="IG4" s="691"/>
      <c r="IH4" s="691"/>
      <c r="II4" s="691"/>
      <c r="IJ4" s="691"/>
      <c r="IK4" s="691"/>
      <c r="IL4" s="691"/>
      <c r="IM4" s="691"/>
      <c r="IN4" s="691"/>
      <c r="IO4" s="691"/>
      <c r="IP4" s="691"/>
      <c r="IQ4" s="691"/>
      <c r="IR4" s="691"/>
      <c r="IS4" s="691"/>
      <c r="IT4" s="691"/>
      <c r="IU4" s="691"/>
      <c r="IV4" s="691"/>
      <c r="IW4" s="691"/>
    </row>
    <row r="5" spans="1:257" ht="25.5" customHeight="1" x14ac:dyDescent="0.15">
      <c r="A5" s="262" t="s">
        <v>451</v>
      </c>
    </row>
    <row r="6" spans="1:257" ht="25.5" customHeight="1" x14ac:dyDescent="0.15">
      <c r="B6" s="689" t="s">
        <v>408</v>
      </c>
      <c r="C6" s="690"/>
      <c r="D6" s="227" t="s">
        <v>407</v>
      </c>
      <c r="E6" s="227" t="s">
        <v>426</v>
      </c>
    </row>
    <row r="7" spans="1:257" ht="36" customHeight="1" x14ac:dyDescent="0.15">
      <c r="B7" s="259" t="s">
        <v>450</v>
      </c>
      <c r="C7" s="259"/>
      <c r="D7" s="259" t="s">
        <v>419</v>
      </c>
      <c r="E7" s="265" t="s">
        <v>449</v>
      </c>
    </row>
    <row r="8" spans="1:257" ht="36" customHeight="1" x14ac:dyDescent="0.15">
      <c r="B8" s="259" t="s">
        <v>448</v>
      </c>
      <c r="C8" s="259"/>
      <c r="D8" s="259" t="s">
        <v>419</v>
      </c>
      <c r="E8" s="265" t="s">
        <v>447</v>
      </c>
    </row>
    <row r="9" spans="1:257" ht="36" customHeight="1" x14ac:dyDescent="0.15">
      <c r="B9" s="276" t="s">
        <v>446</v>
      </c>
      <c r="C9" s="259"/>
      <c r="D9" s="259" t="s">
        <v>419</v>
      </c>
      <c r="E9" s="265" t="s">
        <v>445</v>
      </c>
    </row>
    <row r="10" spans="1:257" ht="36" customHeight="1" x14ac:dyDescent="0.15">
      <c r="A10" s="237"/>
      <c r="B10" s="271"/>
      <c r="C10" s="264" t="s">
        <v>444</v>
      </c>
      <c r="D10" s="276" t="s">
        <v>419</v>
      </c>
      <c r="E10" s="275" t="s">
        <v>443</v>
      </c>
    </row>
    <row r="11" spans="1:257" x14ac:dyDescent="0.15">
      <c r="A11" s="237"/>
      <c r="B11" s="271"/>
      <c r="C11" s="274" t="s">
        <v>469</v>
      </c>
      <c r="D11" s="273" t="s">
        <v>416</v>
      </c>
      <c r="E11" s="272" t="s">
        <v>468</v>
      </c>
    </row>
    <row r="12" spans="1:257" ht="29.1" customHeight="1" x14ac:dyDescent="0.15">
      <c r="A12" s="237"/>
      <c r="B12" s="271"/>
      <c r="C12" s="263" t="s">
        <v>440</v>
      </c>
      <c r="D12" s="259" t="s">
        <v>419</v>
      </c>
      <c r="E12" s="265" t="s">
        <v>439</v>
      </c>
    </row>
    <row r="13" spans="1:257" ht="29.1" customHeight="1" x14ac:dyDescent="0.15">
      <c r="A13" s="237"/>
      <c r="B13" s="271"/>
      <c r="C13" s="231" t="s">
        <v>438</v>
      </c>
      <c r="D13" s="238" t="s">
        <v>416</v>
      </c>
      <c r="E13" s="226" t="s">
        <v>437</v>
      </c>
    </row>
    <row r="14" spans="1:257" ht="29.1" customHeight="1" x14ac:dyDescent="0.15">
      <c r="A14" s="237"/>
      <c r="B14" s="270"/>
      <c r="C14" s="263" t="s">
        <v>177</v>
      </c>
      <c r="D14" s="714" t="s">
        <v>436</v>
      </c>
      <c r="E14" s="265" t="s">
        <v>435</v>
      </c>
    </row>
    <row r="15" spans="1:257" ht="29.1" customHeight="1" x14ac:dyDescent="0.15">
      <c r="B15" s="269" t="s">
        <v>429</v>
      </c>
      <c r="C15" s="269"/>
      <c r="D15" s="715"/>
      <c r="E15" s="268" t="s">
        <v>434</v>
      </c>
    </row>
    <row r="16" spans="1:257" ht="29.1" customHeight="1" x14ac:dyDescent="0.15">
      <c r="B16" s="716" t="s">
        <v>433</v>
      </c>
      <c r="C16" s="717"/>
      <c r="D16" s="259" t="s">
        <v>416</v>
      </c>
      <c r="E16" s="265" t="s">
        <v>432</v>
      </c>
    </row>
    <row r="17" spans="1:5" ht="29.1" customHeight="1" x14ac:dyDescent="0.15">
      <c r="B17" s="710" t="s">
        <v>431</v>
      </c>
      <c r="C17" s="711"/>
      <c r="D17" s="259" t="s">
        <v>416</v>
      </c>
      <c r="E17" s="265" t="s">
        <v>430</v>
      </c>
    </row>
    <row r="18" spans="1:5" ht="29.1" customHeight="1" x14ac:dyDescent="0.15">
      <c r="B18" s="267" t="s">
        <v>429</v>
      </c>
      <c r="C18" s="267"/>
      <c r="D18" s="267" t="s">
        <v>419</v>
      </c>
      <c r="E18" s="266" t="s">
        <v>428</v>
      </c>
    </row>
    <row r="19" spans="1:5" ht="6" customHeight="1" x14ac:dyDescent="0.15"/>
    <row r="20" spans="1:5" ht="17.25" customHeight="1" x14ac:dyDescent="0.15">
      <c r="A20" s="262" t="s">
        <v>427</v>
      </c>
    </row>
    <row r="21" spans="1:5" ht="24.75" customHeight="1" x14ac:dyDescent="0.15">
      <c r="B21" s="712" t="s">
        <v>408</v>
      </c>
      <c r="C21" s="713"/>
      <c r="D21" s="261" t="s">
        <v>407</v>
      </c>
      <c r="E21" s="261" t="s">
        <v>426</v>
      </c>
    </row>
    <row r="22" spans="1:5" ht="33" customHeight="1" x14ac:dyDescent="0.15">
      <c r="B22" s="263" t="s">
        <v>425</v>
      </c>
      <c r="C22" s="263"/>
      <c r="D22" s="259" t="s">
        <v>424</v>
      </c>
      <c r="E22" s="265" t="s">
        <v>423</v>
      </c>
    </row>
    <row r="23" spans="1:5" ht="24.75" customHeight="1" x14ac:dyDescent="0.15">
      <c r="B23" s="263" t="s">
        <v>422</v>
      </c>
      <c r="C23" s="263"/>
      <c r="D23" s="259" t="s">
        <v>419</v>
      </c>
      <c r="E23" s="259" t="s">
        <v>421</v>
      </c>
    </row>
    <row r="24" spans="1:5" ht="24.75" customHeight="1" x14ac:dyDescent="0.15">
      <c r="B24" s="264" t="s">
        <v>420</v>
      </c>
      <c r="C24" s="263"/>
      <c r="D24" s="259" t="s">
        <v>419</v>
      </c>
      <c r="E24" s="259" t="s">
        <v>418</v>
      </c>
    </row>
    <row r="25" spans="1:5" ht="19.5" customHeight="1" x14ac:dyDescent="0.15">
      <c r="B25" s="230"/>
      <c r="C25" s="229" t="s">
        <v>417</v>
      </c>
      <c r="D25" s="224" t="s">
        <v>416</v>
      </c>
      <c r="E25" s="228" t="s">
        <v>415</v>
      </c>
    </row>
    <row r="26" spans="1:5" ht="4.5" customHeight="1" x14ac:dyDescent="0.15"/>
    <row r="27" spans="1:5" ht="19.5" customHeight="1" x14ac:dyDescent="0.15">
      <c r="A27" s="262" t="s">
        <v>414</v>
      </c>
    </row>
    <row r="28" spans="1:5" ht="23.25" customHeight="1" x14ac:dyDescent="0.15">
      <c r="B28" s="712" t="s">
        <v>408</v>
      </c>
      <c r="C28" s="713"/>
      <c r="D28" s="261" t="s">
        <v>407</v>
      </c>
      <c r="E28" s="261" t="s">
        <v>160</v>
      </c>
    </row>
    <row r="29" spans="1:5" ht="24.75" customHeight="1" x14ac:dyDescent="0.15">
      <c r="B29" s="708" t="s">
        <v>413</v>
      </c>
      <c r="C29" s="709"/>
      <c r="D29" s="260"/>
      <c r="E29" s="259" t="s">
        <v>412</v>
      </c>
    </row>
    <row r="30" spans="1:5" ht="24.75" customHeight="1" x14ac:dyDescent="0.15">
      <c r="B30" s="259" t="s">
        <v>411</v>
      </c>
      <c r="C30" s="259"/>
      <c r="D30" s="260"/>
      <c r="E30" s="259" t="s">
        <v>410</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P6" sqref="P6"/>
    </sheetView>
  </sheetViews>
  <sheetFormatPr defaultColWidth="8.625" defaultRowHeight="18" customHeight="1" x14ac:dyDescent="0.15"/>
  <cols>
    <col min="1" max="1" width="3.125" style="10" customWidth="1"/>
    <col min="2" max="2" width="4.625" style="10" customWidth="1"/>
    <col min="3" max="4" width="3.375" style="10" customWidth="1"/>
    <col min="5" max="5" width="5.875" style="10" customWidth="1"/>
    <col min="6" max="6" width="4.5" style="10" customWidth="1"/>
    <col min="7" max="7" width="5.5" style="10" customWidth="1"/>
    <col min="8" max="8" width="6.125" style="10" customWidth="1"/>
    <col min="9" max="9" width="4.25" style="10" customWidth="1"/>
    <col min="10" max="10" width="4.125" style="10" customWidth="1"/>
    <col min="11" max="19" width="3.875" style="10" customWidth="1"/>
    <col min="20" max="20" width="4.25" style="10" customWidth="1"/>
    <col min="21" max="21" width="3.875" style="10" customWidth="1"/>
    <col min="22" max="23" width="4" style="10" customWidth="1"/>
    <col min="24" max="24" width="4.125" style="10" customWidth="1"/>
    <col min="25" max="25" width="4.5" style="10" customWidth="1"/>
    <col min="26" max="28" width="4.25" style="10" customWidth="1"/>
    <col min="29" max="85" width="4.625" style="10" customWidth="1"/>
    <col min="86" max="16384" width="8.625" style="10"/>
  </cols>
  <sheetData>
    <row r="1" spans="1:28" s="17" customFormat="1" ht="18" customHeight="1" x14ac:dyDescent="0.15">
      <c r="A1" s="15"/>
      <c r="B1" s="15"/>
      <c r="C1" s="16"/>
      <c r="V1" s="18" t="s">
        <v>4</v>
      </c>
    </row>
    <row r="2" spans="1:28" s="20" customFormat="1" ht="23.25" customHeight="1" x14ac:dyDescent="0.2">
      <c r="A2" s="19"/>
      <c r="B2" s="728" t="s">
        <v>5</v>
      </c>
      <c r="C2" s="728"/>
      <c r="D2" s="728"/>
      <c r="E2" s="728"/>
      <c r="F2" s="728"/>
      <c r="G2" s="728"/>
      <c r="H2" s="728"/>
      <c r="I2" s="728"/>
      <c r="J2" s="728"/>
      <c r="K2" s="728"/>
      <c r="L2" s="728"/>
      <c r="M2" s="728"/>
      <c r="N2" s="728"/>
      <c r="O2" s="728"/>
      <c r="P2" s="728"/>
      <c r="Q2" s="728"/>
      <c r="R2" s="728"/>
      <c r="S2" s="728"/>
      <c r="T2" s="728"/>
      <c r="U2" s="728"/>
      <c r="V2" s="728"/>
    </row>
    <row r="3" spans="1:28" ht="23.25" customHeight="1" x14ac:dyDescent="0.45">
      <c r="A3" s="21" t="s">
        <v>6</v>
      </c>
      <c r="B3" s="22"/>
      <c r="C3" s="4"/>
      <c r="D3" s="4"/>
      <c r="E3" s="4"/>
      <c r="F3" s="4"/>
      <c r="G3" s="13"/>
      <c r="H3" s="23"/>
      <c r="S3" s="13"/>
      <c r="T3" s="13"/>
      <c r="U3" s="13"/>
      <c r="V3" s="13"/>
      <c r="W3" s="18"/>
      <c r="X3" s="13"/>
      <c r="Y3" s="13"/>
      <c r="Z3" s="13"/>
      <c r="AA3" s="13"/>
      <c r="AB3" s="13"/>
    </row>
    <row r="4" spans="1:28" ht="19.5" customHeight="1" x14ac:dyDescent="0.15">
      <c r="A4" s="13"/>
      <c r="B4" s="729" t="s">
        <v>7</v>
      </c>
      <c r="C4" s="729"/>
      <c r="D4" s="729"/>
      <c r="E4" s="729"/>
      <c r="F4" s="729"/>
      <c r="G4" s="729"/>
      <c r="H4" s="729"/>
      <c r="I4" s="14"/>
      <c r="J4" s="14" t="s">
        <v>8</v>
      </c>
      <c r="K4" s="24" t="s">
        <v>996</v>
      </c>
      <c r="L4" s="25"/>
      <c r="M4" s="25"/>
      <c r="N4" s="25"/>
      <c r="O4" s="25"/>
      <c r="P4" s="14"/>
      <c r="Q4" s="14"/>
      <c r="R4" s="2"/>
      <c r="S4" s="13"/>
      <c r="T4" s="13"/>
      <c r="U4" s="13"/>
      <c r="V4" s="13"/>
      <c r="W4" s="13"/>
      <c r="X4" s="13"/>
      <c r="Y4" s="13"/>
      <c r="Z4" s="13"/>
      <c r="AA4" s="13"/>
      <c r="AB4" s="13"/>
    </row>
    <row r="5" spans="1:28" s="14" customFormat="1" ht="20.25" customHeight="1" x14ac:dyDescent="0.15">
      <c r="A5" s="26" t="s">
        <v>9</v>
      </c>
      <c r="B5" s="27"/>
      <c r="C5" s="27"/>
      <c r="D5" s="27"/>
      <c r="E5" s="27"/>
      <c r="F5" s="28" t="s">
        <v>10</v>
      </c>
      <c r="G5" s="27"/>
      <c r="H5" s="27"/>
      <c r="I5" s="27"/>
      <c r="J5" s="27"/>
      <c r="K5" s="27"/>
      <c r="L5" s="27"/>
      <c r="M5" s="27"/>
      <c r="N5" s="27"/>
      <c r="O5" s="27"/>
      <c r="P5" s="27"/>
      <c r="Q5" s="27"/>
      <c r="R5" s="27"/>
      <c r="S5" s="27"/>
      <c r="T5" s="27"/>
      <c r="U5" s="27"/>
      <c r="V5" s="27"/>
      <c r="W5" s="27"/>
    </row>
    <row r="6" spans="1:28" ht="24.75" customHeight="1" x14ac:dyDescent="0.15">
      <c r="A6" s="29" t="s">
        <v>11</v>
      </c>
      <c r="C6" s="30"/>
      <c r="D6" s="30"/>
      <c r="E6" s="30"/>
      <c r="F6" s="28"/>
      <c r="G6" s="30"/>
      <c r="H6" s="30"/>
      <c r="I6" s="30"/>
      <c r="J6" s="30"/>
      <c r="K6" s="30"/>
      <c r="W6" s="13"/>
    </row>
    <row r="7" spans="1:28" s="14" customFormat="1" ht="25.5" customHeight="1" x14ac:dyDescent="0.15">
      <c r="A7" s="6"/>
      <c r="B7" s="31" t="s">
        <v>12</v>
      </c>
      <c r="C7" s="730" t="s">
        <v>13</v>
      </c>
      <c r="D7" s="730"/>
      <c r="E7" s="730"/>
      <c r="F7" s="731" t="s">
        <v>14</v>
      </c>
      <c r="G7" s="731"/>
      <c r="H7" s="731"/>
      <c r="I7" s="730" t="s">
        <v>15</v>
      </c>
      <c r="J7" s="730"/>
      <c r="K7" s="730"/>
      <c r="L7" s="730"/>
      <c r="N7" s="732" t="s">
        <v>16</v>
      </c>
      <c r="O7" s="732"/>
      <c r="P7" s="732"/>
      <c r="Q7" s="732"/>
      <c r="R7" s="732"/>
      <c r="S7" s="732"/>
      <c r="T7" s="732"/>
      <c r="U7" s="732"/>
      <c r="V7" s="732"/>
      <c r="W7" s="27"/>
    </row>
    <row r="8" spans="1:28" s="14" customFormat="1" ht="12" customHeight="1" x14ac:dyDescent="0.15">
      <c r="A8" s="32"/>
      <c r="B8" s="722" t="s">
        <v>0</v>
      </c>
      <c r="C8" s="733"/>
      <c r="D8" s="733"/>
      <c r="E8" s="733"/>
      <c r="F8" s="725"/>
      <c r="G8" s="726"/>
      <c r="H8" s="33"/>
      <c r="I8" s="727">
        <f t="shared" ref="I8:I13" si="0">ROUNDDOWN((INT(C8)*F8/10),0)</f>
        <v>0</v>
      </c>
      <c r="J8" s="727"/>
      <c r="K8" s="727"/>
      <c r="L8" s="727"/>
      <c r="N8" s="732"/>
      <c r="O8" s="732"/>
      <c r="P8" s="732"/>
      <c r="Q8" s="732"/>
      <c r="R8" s="732"/>
      <c r="S8" s="732"/>
      <c r="T8" s="732"/>
      <c r="U8" s="732"/>
      <c r="V8" s="732"/>
      <c r="W8" s="27"/>
    </row>
    <row r="9" spans="1:28" s="14" customFormat="1" ht="21.75" customHeight="1" x14ac:dyDescent="0.15">
      <c r="A9" s="32"/>
      <c r="B9" s="723"/>
      <c r="C9" s="718">
        <v>0</v>
      </c>
      <c r="D9" s="718"/>
      <c r="E9" s="718"/>
      <c r="F9" s="719"/>
      <c r="G9" s="720"/>
      <c r="H9" s="34" t="s">
        <v>17</v>
      </c>
      <c r="I9" s="721">
        <f t="shared" si="0"/>
        <v>0</v>
      </c>
      <c r="J9" s="721"/>
      <c r="K9" s="721"/>
      <c r="L9" s="721"/>
      <c r="N9" s="732"/>
      <c r="O9" s="732"/>
      <c r="P9" s="732"/>
      <c r="Q9" s="732"/>
      <c r="R9" s="732"/>
      <c r="S9" s="732"/>
      <c r="T9" s="732"/>
      <c r="U9" s="732"/>
      <c r="V9" s="732"/>
      <c r="W9" s="27"/>
    </row>
    <row r="10" spans="1:28" s="14" customFormat="1" ht="12" customHeight="1" x14ac:dyDescent="0.15">
      <c r="A10" s="32"/>
      <c r="B10" s="722" t="s">
        <v>18</v>
      </c>
      <c r="C10" s="724"/>
      <c r="D10" s="724"/>
      <c r="E10" s="724"/>
      <c r="F10" s="725"/>
      <c r="G10" s="726"/>
      <c r="H10" s="33"/>
      <c r="I10" s="727">
        <f t="shared" si="0"/>
        <v>0</v>
      </c>
      <c r="J10" s="727"/>
      <c r="K10" s="727"/>
      <c r="L10" s="727"/>
      <c r="N10" s="756" t="s">
        <v>19</v>
      </c>
      <c r="O10" s="756"/>
      <c r="P10" s="756"/>
      <c r="Q10" s="756"/>
      <c r="R10" s="756"/>
      <c r="S10" s="756"/>
      <c r="T10" s="756"/>
      <c r="U10" s="756"/>
      <c r="V10" s="756"/>
      <c r="W10" s="27"/>
    </row>
    <row r="11" spans="1:28" s="14" customFormat="1" ht="21.75" customHeight="1" x14ac:dyDescent="0.15">
      <c r="A11" s="6"/>
      <c r="B11" s="723"/>
      <c r="C11" s="757">
        <v>0</v>
      </c>
      <c r="D11" s="757"/>
      <c r="E11" s="757"/>
      <c r="F11" s="719"/>
      <c r="G11" s="758"/>
      <c r="H11" s="34" t="s">
        <v>17</v>
      </c>
      <c r="I11" s="721">
        <f t="shared" si="0"/>
        <v>0</v>
      </c>
      <c r="J11" s="721"/>
      <c r="K11" s="721"/>
      <c r="L11" s="721"/>
      <c r="N11" s="756"/>
      <c r="O11" s="756"/>
      <c r="P11" s="756"/>
      <c r="Q11" s="756"/>
      <c r="R11" s="756"/>
      <c r="S11" s="756"/>
      <c r="T11" s="756"/>
      <c r="U11" s="756"/>
      <c r="V11" s="756"/>
      <c r="W11" s="27"/>
    </row>
    <row r="12" spans="1:28" s="14" customFormat="1" ht="12" customHeight="1" x14ac:dyDescent="0.15">
      <c r="A12" s="27"/>
      <c r="B12" s="722" t="s">
        <v>20</v>
      </c>
      <c r="C12" s="724"/>
      <c r="D12" s="724"/>
      <c r="E12" s="724"/>
      <c r="F12" s="725"/>
      <c r="G12" s="726"/>
      <c r="H12" s="33"/>
      <c r="I12" s="727">
        <f t="shared" si="0"/>
        <v>0</v>
      </c>
      <c r="J12" s="727"/>
      <c r="K12" s="727"/>
      <c r="L12" s="727"/>
      <c r="N12" s="756"/>
      <c r="O12" s="756"/>
      <c r="P12" s="756"/>
      <c r="Q12" s="756"/>
      <c r="R12" s="756"/>
      <c r="S12" s="756"/>
      <c r="T12" s="756"/>
      <c r="U12" s="756"/>
      <c r="V12" s="756"/>
      <c r="W12" s="27"/>
    </row>
    <row r="13" spans="1:28" s="14" customFormat="1" ht="21.75" customHeight="1" x14ac:dyDescent="0.15">
      <c r="A13" s="27"/>
      <c r="B13" s="742"/>
      <c r="C13" s="759">
        <v>0</v>
      </c>
      <c r="D13" s="759"/>
      <c r="E13" s="759"/>
      <c r="F13" s="760"/>
      <c r="G13" s="761"/>
      <c r="H13" s="35" t="s">
        <v>17</v>
      </c>
      <c r="I13" s="734">
        <f t="shared" si="0"/>
        <v>0</v>
      </c>
      <c r="J13" s="734"/>
      <c r="K13" s="734"/>
      <c r="L13" s="734"/>
      <c r="N13" s="756"/>
      <c r="O13" s="756"/>
      <c r="P13" s="756"/>
      <c r="Q13" s="756"/>
      <c r="R13" s="756"/>
      <c r="S13" s="756"/>
      <c r="T13" s="756"/>
      <c r="U13" s="756"/>
      <c r="V13" s="756"/>
      <c r="W13" s="27"/>
    </row>
    <row r="14" spans="1:28" s="14" customFormat="1" ht="19.899999999999999" customHeight="1" x14ac:dyDescent="0.15">
      <c r="A14" s="27"/>
      <c r="B14" s="735" t="s">
        <v>21</v>
      </c>
      <c r="C14" s="736"/>
      <c r="D14" s="736"/>
      <c r="E14" s="736"/>
      <c r="F14" s="736"/>
      <c r="G14" s="736"/>
      <c r="H14" s="736"/>
      <c r="I14" s="736"/>
      <c r="J14" s="736"/>
      <c r="K14" s="736"/>
      <c r="L14" s="737"/>
      <c r="N14" s="738" t="s">
        <v>22</v>
      </c>
      <c r="O14" s="738"/>
      <c r="P14" s="738"/>
      <c r="Q14" s="738"/>
      <c r="R14" s="738"/>
      <c r="S14" s="738"/>
      <c r="T14" s="739"/>
      <c r="U14" s="740">
        <v>0</v>
      </c>
      <c r="V14" s="741"/>
      <c r="W14" s="27"/>
    </row>
    <row r="15" spans="1:28" s="14" customFormat="1" ht="12" customHeight="1" x14ac:dyDescent="0.15">
      <c r="A15" s="27"/>
      <c r="B15" s="742" t="s">
        <v>23</v>
      </c>
      <c r="C15" s="743">
        <f>INT(SUM(C8,C10,C12))</f>
        <v>0</v>
      </c>
      <c r="D15" s="744"/>
      <c r="E15" s="744"/>
      <c r="F15" s="745"/>
      <c r="G15" s="746"/>
      <c r="H15" s="747"/>
      <c r="I15" s="751">
        <f>SUM(I8,I10,I12)</f>
        <v>0</v>
      </c>
      <c r="J15" s="751"/>
      <c r="K15" s="751"/>
      <c r="L15" s="752"/>
      <c r="N15" s="36"/>
      <c r="O15" s="36"/>
      <c r="P15" s="36"/>
      <c r="Q15" s="36"/>
      <c r="R15" s="36"/>
      <c r="S15" s="36"/>
      <c r="T15" s="36"/>
      <c r="U15" s="36"/>
      <c r="V15" s="36"/>
      <c r="W15" s="27"/>
    </row>
    <row r="16" spans="1:28" s="14" customFormat="1" ht="22.5" customHeight="1" x14ac:dyDescent="0.15">
      <c r="A16" s="27"/>
      <c r="B16" s="723"/>
      <c r="C16" s="753">
        <f>INT(SUM(C9,C11,C13))</f>
        <v>0</v>
      </c>
      <c r="D16" s="753"/>
      <c r="E16" s="754"/>
      <c r="F16" s="748"/>
      <c r="G16" s="749"/>
      <c r="H16" s="750"/>
      <c r="I16" s="755">
        <f>SUM(I9,I11,I13)</f>
        <v>0</v>
      </c>
      <c r="J16" s="721"/>
      <c r="K16" s="721"/>
      <c r="L16" s="721"/>
      <c r="W16" s="27"/>
    </row>
    <row r="17" spans="1:35" s="27" customFormat="1" ht="6.75" customHeight="1" x14ac:dyDescent="0.15">
      <c r="B17" s="5"/>
      <c r="C17" s="37"/>
      <c r="D17" s="37"/>
      <c r="E17" s="37"/>
      <c r="F17" s="38"/>
      <c r="G17" s="38"/>
      <c r="H17" s="38"/>
      <c r="I17" s="38"/>
      <c r="J17" s="38"/>
      <c r="K17" s="39"/>
      <c r="L17" s="39"/>
      <c r="M17" s="39"/>
      <c r="N17" s="37"/>
      <c r="W17" s="5"/>
      <c r="X17" s="40"/>
      <c r="AH17" s="39"/>
    </row>
    <row r="18" spans="1:35" ht="23.25" customHeight="1" x14ac:dyDescent="0.15">
      <c r="A18" s="29" t="s">
        <v>24</v>
      </c>
      <c r="C18" s="30"/>
      <c r="D18" s="30"/>
      <c r="E18" s="30"/>
      <c r="F18" s="30"/>
      <c r="G18" s="30"/>
      <c r="H18" s="30"/>
      <c r="I18" s="30"/>
      <c r="J18" s="30"/>
      <c r="K18" s="30"/>
      <c r="M18" s="13"/>
      <c r="N18" s="41"/>
      <c r="O18" s="41"/>
      <c r="P18" s="41"/>
      <c r="Q18" s="41"/>
      <c r="R18" s="41"/>
      <c r="S18" s="41"/>
      <c r="T18" s="41"/>
      <c r="U18" s="41"/>
      <c r="V18" s="41"/>
      <c r="W18" s="41"/>
      <c r="AH18" s="42"/>
      <c r="AI18" s="42"/>
    </row>
    <row r="19" spans="1:35" s="14" customFormat="1" ht="25.5" customHeight="1" x14ac:dyDescent="0.15">
      <c r="A19" s="6"/>
      <c r="B19" s="31" t="s">
        <v>12</v>
      </c>
      <c r="C19" s="730" t="s">
        <v>13</v>
      </c>
      <c r="D19" s="730"/>
      <c r="E19" s="730"/>
      <c r="F19" s="731" t="s">
        <v>14</v>
      </c>
      <c r="G19" s="731"/>
      <c r="H19" s="731"/>
      <c r="I19" s="730" t="s">
        <v>15</v>
      </c>
      <c r="J19" s="730"/>
      <c r="K19" s="730"/>
      <c r="L19" s="730"/>
      <c r="N19" s="762" t="s">
        <v>392</v>
      </c>
      <c r="O19" s="762"/>
      <c r="P19" s="762"/>
      <c r="Q19" s="762"/>
      <c r="R19" s="762"/>
      <c r="S19" s="762"/>
      <c r="T19" s="762"/>
      <c r="U19" s="762"/>
      <c r="V19" s="762"/>
      <c r="W19" s="41"/>
      <c r="X19" s="42"/>
      <c r="AH19" s="42"/>
      <c r="AI19" s="42"/>
    </row>
    <row r="20" spans="1:35" s="14" customFormat="1" ht="12" customHeight="1" x14ac:dyDescent="0.15">
      <c r="A20" s="32"/>
      <c r="B20" s="722" t="s">
        <v>0</v>
      </c>
      <c r="C20" s="763"/>
      <c r="D20" s="763"/>
      <c r="E20" s="763"/>
      <c r="F20" s="764"/>
      <c r="G20" s="765"/>
      <c r="H20" s="43"/>
      <c r="I20" s="766">
        <f t="shared" ref="I20:I25" si="1">ROUNDDOWN((INT(C20)*F20/10),0)</f>
        <v>0</v>
      </c>
      <c r="J20" s="766"/>
      <c r="K20" s="766"/>
      <c r="L20" s="766"/>
      <c r="N20" s="762"/>
      <c r="O20" s="762"/>
      <c r="P20" s="762"/>
      <c r="Q20" s="762"/>
      <c r="R20" s="762"/>
      <c r="S20" s="762"/>
      <c r="T20" s="762"/>
      <c r="U20" s="762"/>
      <c r="V20" s="762"/>
    </row>
    <row r="21" spans="1:35" s="14" customFormat="1" ht="22.5" customHeight="1" x14ac:dyDescent="0.15">
      <c r="A21" s="32"/>
      <c r="B21" s="723"/>
      <c r="C21" s="767">
        <v>0</v>
      </c>
      <c r="D21" s="767"/>
      <c r="E21" s="767"/>
      <c r="F21" s="768"/>
      <c r="G21" s="769"/>
      <c r="H21" s="44" t="s">
        <v>17</v>
      </c>
      <c r="I21" s="770">
        <f t="shared" si="1"/>
        <v>0</v>
      </c>
      <c r="J21" s="770"/>
      <c r="K21" s="770"/>
      <c r="L21" s="770"/>
      <c r="N21" s="771" t="s">
        <v>25</v>
      </c>
      <c r="O21" s="772"/>
      <c r="P21" s="772"/>
      <c r="Q21" s="772"/>
      <c r="R21" s="772"/>
      <c r="S21" s="772"/>
      <c r="T21" s="772"/>
      <c r="U21" s="772"/>
      <c r="V21" s="773"/>
    </row>
    <row r="22" spans="1:35" s="14" customFormat="1" ht="12" customHeight="1" x14ac:dyDescent="0.15">
      <c r="A22" s="32"/>
      <c r="B22" s="722" t="s">
        <v>18</v>
      </c>
      <c r="C22" s="763"/>
      <c r="D22" s="763"/>
      <c r="E22" s="763"/>
      <c r="F22" s="764"/>
      <c r="G22" s="765"/>
      <c r="H22" s="43"/>
      <c r="I22" s="766">
        <f t="shared" si="1"/>
        <v>0</v>
      </c>
      <c r="J22" s="766"/>
      <c r="K22" s="766"/>
      <c r="L22" s="766"/>
      <c r="N22" s="774"/>
      <c r="O22" s="775"/>
      <c r="P22" s="775"/>
      <c r="Q22" s="775"/>
      <c r="R22" s="775"/>
      <c r="S22" s="775"/>
      <c r="T22" s="775"/>
      <c r="U22" s="775"/>
      <c r="V22" s="776"/>
    </row>
    <row r="23" spans="1:35" s="14" customFormat="1" ht="22.5" customHeight="1" x14ac:dyDescent="0.15">
      <c r="A23" s="6"/>
      <c r="B23" s="723"/>
      <c r="C23" s="780">
        <v>0</v>
      </c>
      <c r="D23" s="781"/>
      <c r="E23" s="782"/>
      <c r="F23" s="783"/>
      <c r="G23" s="784"/>
      <c r="H23" s="44" t="s">
        <v>17</v>
      </c>
      <c r="I23" s="785">
        <f t="shared" si="1"/>
        <v>0</v>
      </c>
      <c r="J23" s="786"/>
      <c r="K23" s="786"/>
      <c r="L23" s="787"/>
      <c r="N23" s="777"/>
      <c r="O23" s="778"/>
      <c r="P23" s="778"/>
      <c r="Q23" s="778"/>
      <c r="R23" s="778"/>
      <c r="S23" s="778"/>
      <c r="T23" s="778"/>
      <c r="U23" s="778"/>
      <c r="V23" s="779"/>
      <c r="W23" s="45"/>
    </row>
    <row r="24" spans="1:35" s="14" customFormat="1" ht="12" customHeight="1" x14ac:dyDescent="0.15">
      <c r="A24" s="27"/>
      <c r="B24" s="722" t="s">
        <v>20</v>
      </c>
      <c r="C24" s="763"/>
      <c r="D24" s="763"/>
      <c r="E24" s="763"/>
      <c r="F24" s="764"/>
      <c r="G24" s="765"/>
      <c r="H24" s="43"/>
      <c r="I24" s="766">
        <f t="shared" si="1"/>
        <v>0</v>
      </c>
      <c r="J24" s="766"/>
      <c r="K24" s="766"/>
      <c r="L24" s="766"/>
      <c r="N24" s="46"/>
      <c r="O24" s="46"/>
      <c r="P24" s="46"/>
      <c r="Q24" s="46"/>
      <c r="R24" s="46"/>
      <c r="S24" s="46"/>
      <c r="T24" s="46"/>
      <c r="U24" s="46"/>
      <c r="V24" s="46"/>
      <c r="W24" s="47"/>
    </row>
    <row r="25" spans="1:35" s="14" customFormat="1" ht="22.5" customHeight="1" x14ac:dyDescent="0.15">
      <c r="A25" s="27"/>
      <c r="B25" s="742"/>
      <c r="C25" s="806">
        <v>0</v>
      </c>
      <c r="D25" s="806"/>
      <c r="E25" s="806"/>
      <c r="F25" s="807"/>
      <c r="G25" s="808"/>
      <c r="H25" s="48" t="s">
        <v>17</v>
      </c>
      <c r="I25" s="809">
        <f t="shared" si="1"/>
        <v>0</v>
      </c>
      <c r="J25" s="809"/>
      <c r="K25" s="809"/>
      <c r="L25" s="809"/>
      <c r="N25" s="775" t="s">
        <v>26</v>
      </c>
      <c r="O25" s="775"/>
      <c r="P25" s="775"/>
      <c r="Q25" s="775"/>
      <c r="R25" s="775"/>
      <c r="S25" s="775"/>
      <c r="T25" s="775"/>
      <c r="U25" s="775"/>
      <c r="V25" s="775"/>
      <c r="W25" s="45"/>
      <c r="AG25" s="49"/>
    </row>
    <row r="26" spans="1:35" s="14" customFormat="1" ht="18" customHeight="1" x14ac:dyDescent="0.15">
      <c r="A26" s="27"/>
      <c r="B26" s="735" t="s">
        <v>27</v>
      </c>
      <c r="C26" s="736"/>
      <c r="D26" s="736"/>
      <c r="E26" s="736"/>
      <c r="F26" s="736"/>
      <c r="G26" s="736"/>
      <c r="H26" s="736"/>
      <c r="I26" s="736"/>
      <c r="J26" s="736"/>
      <c r="K26" s="736"/>
      <c r="L26" s="737"/>
      <c r="N26" s="775"/>
      <c r="O26" s="775"/>
      <c r="P26" s="775"/>
      <c r="Q26" s="775"/>
      <c r="R26" s="775"/>
      <c r="S26" s="775"/>
      <c r="T26" s="775"/>
      <c r="U26" s="775"/>
      <c r="V26" s="775"/>
      <c r="W26" s="41"/>
      <c r="AG26" s="49"/>
    </row>
    <row r="27" spans="1:35" s="14" customFormat="1" ht="12" customHeight="1" x14ac:dyDescent="0.15">
      <c r="A27" s="27"/>
      <c r="B27" s="742" t="s">
        <v>23</v>
      </c>
      <c r="C27" s="795">
        <f>INT(SUM(C20+C22+C24))</f>
        <v>0</v>
      </c>
      <c r="D27" s="796"/>
      <c r="E27" s="797"/>
      <c r="F27" s="798"/>
      <c r="G27" s="799"/>
      <c r="H27" s="800"/>
      <c r="I27" s="766">
        <f>SUM(I20,I22,I24)</f>
        <v>0</v>
      </c>
      <c r="J27" s="766"/>
      <c r="K27" s="766"/>
      <c r="L27" s="766"/>
      <c r="N27" s="775"/>
      <c r="O27" s="775"/>
      <c r="P27" s="775"/>
      <c r="Q27" s="775"/>
      <c r="R27" s="775"/>
      <c r="S27" s="775"/>
      <c r="T27" s="775"/>
      <c r="U27" s="775"/>
      <c r="V27" s="775"/>
    </row>
    <row r="28" spans="1:35" s="14" customFormat="1" ht="22.5" customHeight="1" x14ac:dyDescent="0.15">
      <c r="A28" s="27"/>
      <c r="B28" s="723"/>
      <c r="C28" s="804">
        <f>INT(SUM(C21,C23,C25))</f>
        <v>0</v>
      </c>
      <c r="D28" s="804"/>
      <c r="E28" s="805"/>
      <c r="F28" s="801"/>
      <c r="G28" s="802"/>
      <c r="H28" s="803"/>
      <c r="I28" s="787">
        <f>SUM(I21,I23,I25)</f>
        <v>0</v>
      </c>
      <c r="J28" s="770"/>
      <c r="K28" s="770"/>
      <c r="L28" s="770"/>
      <c r="N28" s="775"/>
      <c r="O28" s="775"/>
      <c r="P28" s="775"/>
      <c r="Q28" s="775"/>
      <c r="R28" s="775"/>
      <c r="S28" s="775"/>
      <c r="T28" s="775"/>
      <c r="U28" s="775"/>
      <c r="V28" s="775"/>
      <c r="W28" s="27"/>
    </row>
    <row r="29" spans="1:35" s="14" customFormat="1" ht="6.75" customHeight="1" x14ac:dyDescent="0.15">
      <c r="A29" s="27"/>
      <c r="B29" s="5"/>
      <c r="C29" s="37"/>
      <c r="D29" s="37"/>
      <c r="E29" s="37"/>
      <c r="F29" s="50"/>
      <c r="G29" s="50"/>
      <c r="H29" s="50"/>
      <c r="I29" s="39"/>
      <c r="J29" s="51"/>
      <c r="K29" s="39"/>
      <c r="L29" s="39"/>
      <c r="W29" s="27"/>
    </row>
    <row r="30" spans="1:35" ht="22.5" customHeight="1" x14ac:dyDescent="0.15">
      <c r="A30" s="29" t="s">
        <v>28</v>
      </c>
      <c r="C30" s="30"/>
      <c r="D30" s="30"/>
      <c r="E30" s="30"/>
      <c r="F30" s="30"/>
      <c r="G30" s="30"/>
      <c r="H30" s="30"/>
      <c r="I30" s="30"/>
      <c r="J30" s="30"/>
      <c r="K30" s="30"/>
      <c r="M30" s="13"/>
      <c r="W30" s="13"/>
    </row>
    <row r="31" spans="1:35" s="14" customFormat="1" ht="25.5" customHeight="1" x14ac:dyDescent="0.15">
      <c r="A31" s="6"/>
      <c r="B31" s="31" t="s">
        <v>12</v>
      </c>
      <c r="C31" s="730" t="s">
        <v>13</v>
      </c>
      <c r="D31" s="730"/>
      <c r="E31" s="730"/>
      <c r="F31" s="731" t="s">
        <v>14</v>
      </c>
      <c r="G31" s="731"/>
      <c r="H31" s="731"/>
      <c r="I31" s="730" t="s">
        <v>29</v>
      </c>
      <c r="J31" s="730"/>
      <c r="K31" s="730"/>
      <c r="L31" s="730"/>
      <c r="N31" s="788" t="s">
        <v>30</v>
      </c>
      <c r="O31" s="788"/>
      <c r="P31" s="788"/>
      <c r="Q31" s="788"/>
      <c r="R31" s="788"/>
      <c r="S31" s="788"/>
      <c r="T31" s="788"/>
      <c r="U31" s="788"/>
      <c r="V31" s="788"/>
      <c r="W31" s="42"/>
      <c r="X31" s="42"/>
      <c r="Y31" s="42"/>
      <c r="AA31" s="42"/>
      <c r="AB31" s="42"/>
    </row>
    <row r="32" spans="1:35" s="14" customFormat="1" ht="12" customHeight="1" x14ac:dyDescent="0.15">
      <c r="A32" s="32"/>
      <c r="B32" s="722" t="s">
        <v>0</v>
      </c>
      <c r="C32" s="724"/>
      <c r="D32" s="724"/>
      <c r="E32" s="724"/>
      <c r="F32" s="725"/>
      <c r="G32" s="726"/>
      <c r="H32" s="52"/>
      <c r="I32" s="789">
        <f t="shared" ref="I32:I37" si="2">ROUNDDOWN((INT(C32)*F32/10),0)</f>
        <v>0</v>
      </c>
      <c r="J32" s="790"/>
      <c r="K32" s="790"/>
      <c r="L32" s="791"/>
      <c r="N32" s="788"/>
      <c r="O32" s="788"/>
      <c r="P32" s="788"/>
      <c r="Q32" s="788"/>
      <c r="R32" s="788"/>
      <c r="S32" s="788"/>
      <c r="T32" s="788"/>
      <c r="U32" s="788"/>
      <c r="V32" s="788"/>
      <c r="W32" s="41"/>
    </row>
    <row r="33" spans="1:28" s="14" customFormat="1" ht="22.5" customHeight="1" x14ac:dyDescent="0.15">
      <c r="A33" s="32"/>
      <c r="B33" s="723"/>
      <c r="C33" s="792">
        <v>0</v>
      </c>
      <c r="D33" s="793"/>
      <c r="E33" s="794"/>
      <c r="F33" s="768"/>
      <c r="G33" s="769"/>
      <c r="H33" s="53" t="s">
        <v>17</v>
      </c>
      <c r="I33" s="810">
        <f t="shared" si="2"/>
        <v>0</v>
      </c>
      <c r="J33" s="811"/>
      <c r="K33" s="811"/>
      <c r="L33" s="755"/>
      <c r="N33" s="788"/>
      <c r="O33" s="788"/>
      <c r="P33" s="788"/>
      <c r="Q33" s="788"/>
      <c r="R33" s="788"/>
      <c r="S33" s="788"/>
      <c r="T33" s="788"/>
      <c r="U33" s="788"/>
      <c r="V33" s="788"/>
      <c r="W33" s="41"/>
    </row>
    <row r="34" spans="1:28" s="14" customFormat="1" ht="12" customHeight="1" x14ac:dyDescent="0.15">
      <c r="A34" s="32"/>
      <c r="B34" s="722" t="s">
        <v>18</v>
      </c>
      <c r="C34" s="724"/>
      <c r="D34" s="724"/>
      <c r="E34" s="724"/>
      <c r="F34" s="725"/>
      <c r="G34" s="726"/>
      <c r="H34" s="52"/>
      <c r="I34" s="789">
        <f t="shared" si="2"/>
        <v>0</v>
      </c>
      <c r="J34" s="790"/>
      <c r="K34" s="790"/>
      <c r="L34" s="791"/>
      <c r="N34" s="788"/>
      <c r="O34" s="788"/>
      <c r="P34" s="788"/>
      <c r="Q34" s="788"/>
      <c r="R34" s="788"/>
      <c r="S34" s="788"/>
      <c r="T34" s="788"/>
      <c r="U34" s="788"/>
      <c r="V34" s="788"/>
      <c r="W34" s="41"/>
    </row>
    <row r="35" spans="1:28" s="14" customFormat="1" ht="22.5" customHeight="1" x14ac:dyDescent="0.15">
      <c r="A35" s="6"/>
      <c r="B35" s="723"/>
      <c r="C35" s="792">
        <v>0</v>
      </c>
      <c r="D35" s="793"/>
      <c r="E35" s="794"/>
      <c r="F35" s="768"/>
      <c r="G35" s="769"/>
      <c r="H35" s="53" t="s">
        <v>17</v>
      </c>
      <c r="I35" s="810">
        <f t="shared" si="2"/>
        <v>0</v>
      </c>
      <c r="J35" s="811"/>
      <c r="K35" s="811"/>
      <c r="L35" s="755"/>
      <c r="N35" s="788" t="s">
        <v>370</v>
      </c>
      <c r="O35" s="788"/>
      <c r="P35" s="788"/>
      <c r="Q35" s="788"/>
      <c r="R35" s="788"/>
      <c r="S35" s="788"/>
      <c r="T35" s="788"/>
      <c r="U35" s="788"/>
      <c r="V35" s="788"/>
      <c r="W35" s="41"/>
    </row>
    <row r="36" spans="1:28" s="14" customFormat="1" ht="12" customHeight="1" x14ac:dyDescent="0.15">
      <c r="A36" s="27"/>
      <c r="B36" s="722" t="s">
        <v>20</v>
      </c>
      <c r="C36" s="724"/>
      <c r="D36" s="724"/>
      <c r="E36" s="724"/>
      <c r="F36" s="725"/>
      <c r="G36" s="726"/>
      <c r="H36" s="52"/>
      <c r="I36" s="727">
        <f t="shared" si="2"/>
        <v>0</v>
      </c>
      <c r="J36" s="727"/>
      <c r="K36" s="727"/>
      <c r="L36" s="727"/>
      <c r="N36" s="788"/>
      <c r="O36" s="788"/>
      <c r="P36" s="788"/>
      <c r="Q36" s="788"/>
      <c r="R36" s="788"/>
      <c r="S36" s="788"/>
      <c r="T36" s="788"/>
      <c r="U36" s="788"/>
      <c r="V36" s="788"/>
      <c r="W36" s="42"/>
    </row>
    <row r="37" spans="1:28" s="14" customFormat="1" ht="22.5" customHeight="1" x14ac:dyDescent="0.15">
      <c r="A37" s="27"/>
      <c r="B37" s="742"/>
      <c r="C37" s="822">
        <v>0</v>
      </c>
      <c r="D37" s="823"/>
      <c r="E37" s="824"/>
      <c r="F37" s="825"/>
      <c r="G37" s="826"/>
      <c r="H37" s="54" t="s">
        <v>17</v>
      </c>
      <c r="I37" s="734">
        <f t="shared" si="2"/>
        <v>0</v>
      </c>
      <c r="J37" s="734"/>
      <c r="K37" s="734"/>
      <c r="L37" s="734"/>
      <c r="N37" s="788"/>
      <c r="O37" s="788"/>
      <c r="P37" s="788"/>
      <c r="Q37" s="788"/>
      <c r="R37" s="788"/>
      <c r="S37" s="788"/>
      <c r="T37" s="788"/>
      <c r="U37" s="788"/>
      <c r="V37" s="788"/>
      <c r="W37" s="42"/>
    </row>
    <row r="38" spans="1:28" s="14" customFormat="1" ht="16.5" customHeight="1" x14ac:dyDescent="0.15">
      <c r="A38" s="27"/>
      <c r="B38" s="735" t="s">
        <v>27</v>
      </c>
      <c r="C38" s="736"/>
      <c r="D38" s="736"/>
      <c r="E38" s="736"/>
      <c r="F38" s="736"/>
      <c r="G38" s="736"/>
      <c r="H38" s="736"/>
      <c r="I38" s="736"/>
      <c r="J38" s="736"/>
      <c r="K38" s="736"/>
      <c r="L38" s="737"/>
      <c r="N38" s="976" t="s">
        <v>369</v>
      </c>
      <c r="O38" s="976"/>
      <c r="P38" s="976"/>
      <c r="Q38" s="976"/>
      <c r="R38" s="976"/>
      <c r="S38" s="976"/>
      <c r="T38" s="976"/>
      <c r="U38" s="14" t="s">
        <v>8</v>
      </c>
      <c r="V38" s="214"/>
      <c r="W38" s="42"/>
      <c r="X38" s="27"/>
      <c r="Y38" s="27"/>
    </row>
    <row r="39" spans="1:28" s="14" customFormat="1" ht="12" customHeight="1" x14ac:dyDescent="0.15">
      <c r="A39" s="27"/>
      <c r="B39" s="742" t="s">
        <v>23</v>
      </c>
      <c r="C39" s="743">
        <f>INT(SUM(C32,C34,C36))</f>
        <v>0</v>
      </c>
      <c r="D39" s="744"/>
      <c r="E39" s="744"/>
      <c r="F39" s="812"/>
      <c r="G39" s="813"/>
      <c r="H39" s="814"/>
      <c r="I39" s="818">
        <f>SUM(I32,I34,I36)</f>
        <v>0</v>
      </c>
      <c r="J39" s="819"/>
      <c r="K39" s="819"/>
      <c r="L39" s="820"/>
      <c r="N39" s="976"/>
      <c r="O39" s="976"/>
      <c r="P39" s="976"/>
      <c r="Q39" s="976"/>
      <c r="R39" s="976"/>
      <c r="S39" s="976"/>
      <c r="T39" s="976"/>
      <c r="U39" s="206"/>
      <c r="V39" s="207"/>
      <c r="W39" s="42"/>
    </row>
    <row r="40" spans="1:28" s="14" customFormat="1" ht="22.5" customHeight="1" x14ac:dyDescent="0.15">
      <c r="A40" s="27"/>
      <c r="B40" s="723"/>
      <c r="C40" s="754">
        <f>INT(SUM(C33,C35,C37))</f>
        <v>0</v>
      </c>
      <c r="D40" s="821"/>
      <c r="E40" s="821"/>
      <c r="F40" s="815"/>
      <c r="G40" s="816"/>
      <c r="H40" s="817"/>
      <c r="I40" s="755">
        <f>SUM(I33,I35,I37)</f>
        <v>0</v>
      </c>
      <c r="J40" s="721"/>
      <c r="K40" s="721"/>
      <c r="L40" s="721"/>
      <c r="N40" s="877" t="s">
        <v>368</v>
      </c>
      <c r="O40" s="877"/>
      <c r="P40" s="877"/>
      <c r="Q40" s="877"/>
      <c r="R40" s="877"/>
      <c r="S40" s="977">
        <f>IF(V38="○",E47*2000000,0)</f>
        <v>0</v>
      </c>
      <c r="T40" s="977"/>
      <c r="U40" s="977"/>
      <c r="V40" s="977"/>
      <c r="W40" s="27"/>
    </row>
    <row r="41" spans="1:28" s="14" customFormat="1" ht="8.25" customHeight="1" x14ac:dyDescent="0.15">
      <c r="A41" s="27"/>
      <c r="B41" s="5"/>
      <c r="C41" s="37"/>
      <c r="D41" s="37"/>
      <c r="E41" s="37"/>
      <c r="F41" s="50"/>
      <c r="G41" s="50"/>
      <c r="H41" s="50"/>
      <c r="I41" s="39"/>
      <c r="J41" s="39"/>
      <c r="K41" s="39"/>
      <c r="L41" s="39"/>
      <c r="N41" s="55"/>
      <c r="O41" s="55"/>
      <c r="P41" s="55"/>
      <c r="Q41" s="55"/>
      <c r="R41" s="55"/>
    </row>
    <row r="42" spans="1:28" s="14" customFormat="1" ht="19.5" customHeight="1" x14ac:dyDescent="0.15">
      <c r="A42" s="9" t="s">
        <v>31</v>
      </c>
      <c r="O42" s="8"/>
      <c r="P42" s="8"/>
      <c r="Q42" s="8"/>
      <c r="R42" s="8"/>
      <c r="S42" s="8"/>
      <c r="T42" s="8"/>
      <c r="U42" s="8"/>
      <c r="V42" s="8"/>
      <c r="W42" s="8"/>
    </row>
    <row r="43" spans="1:28" s="14" customFormat="1" ht="25.5" customHeight="1" x14ac:dyDescent="0.15">
      <c r="B43" s="11"/>
      <c r="C43" s="12"/>
      <c r="D43" s="12"/>
      <c r="E43" s="699" t="s">
        <v>32</v>
      </c>
      <c r="F43" s="847"/>
      <c r="G43" s="847"/>
      <c r="H43" s="847"/>
      <c r="I43" s="700"/>
      <c r="J43" s="830" t="s">
        <v>33</v>
      </c>
      <c r="K43" s="830"/>
      <c r="L43" s="830"/>
      <c r="M43" s="830"/>
      <c r="N43" s="848"/>
      <c r="O43" s="849" t="s">
        <v>34</v>
      </c>
      <c r="P43" s="775"/>
      <c r="Q43" s="775"/>
      <c r="R43" s="775"/>
      <c r="S43" s="775"/>
      <c r="T43" s="775"/>
      <c r="U43" s="775"/>
      <c r="V43" s="775"/>
      <c r="W43" s="8"/>
    </row>
    <row r="44" spans="1:28" s="14" customFormat="1" ht="25.5" customHeight="1" x14ac:dyDescent="0.15">
      <c r="B44" s="850" t="s">
        <v>35</v>
      </c>
      <c r="C44" s="851"/>
      <c r="D44" s="852"/>
      <c r="E44" s="56"/>
      <c r="F44" s="209" t="s">
        <v>371</v>
      </c>
      <c r="G44" s="210"/>
      <c r="H44" s="57" t="s">
        <v>36</v>
      </c>
      <c r="I44" s="57"/>
      <c r="J44" s="56"/>
      <c r="K44" s="209" t="s">
        <v>371</v>
      </c>
      <c r="L44" s="210"/>
      <c r="M44" s="57" t="s">
        <v>36</v>
      </c>
      <c r="N44" s="58"/>
      <c r="O44" s="849"/>
      <c r="P44" s="775"/>
      <c r="Q44" s="775"/>
      <c r="R44" s="775"/>
      <c r="S44" s="775"/>
      <c r="T44" s="775"/>
      <c r="U44" s="775"/>
      <c r="V44" s="775"/>
      <c r="W44" s="8"/>
    </row>
    <row r="45" spans="1:28" s="14" customFormat="1" ht="14.25" customHeight="1" x14ac:dyDescent="0.15">
      <c r="B45" s="2"/>
      <c r="C45" s="2"/>
      <c r="D45" s="2"/>
      <c r="E45" s="27"/>
      <c r="F45" s="59"/>
      <c r="G45" s="60"/>
      <c r="H45" s="6"/>
      <c r="I45" s="6"/>
      <c r="J45" s="27"/>
      <c r="K45" s="59"/>
      <c r="L45" s="60"/>
      <c r="M45" s="6"/>
      <c r="N45" s="27"/>
      <c r="O45" s="45"/>
      <c r="P45" s="45"/>
      <c r="Q45" s="45"/>
      <c r="R45" s="45"/>
      <c r="S45" s="45"/>
      <c r="T45" s="45"/>
      <c r="U45" s="45"/>
      <c r="V45" s="45"/>
      <c r="W45" s="8"/>
    </row>
    <row r="46" spans="1:28" s="14" customFormat="1" ht="18" customHeight="1" x14ac:dyDescent="0.15">
      <c r="A46" s="27"/>
      <c r="B46" s="61" t="s">
        <v>37</v>
      </c>
      <c r="C46" s="62"/>
      <c r="D46" s="62"/>
      <c r="E46" s="62"/>
      <c r="F46" s="63"/>
      <c r="G46" s="63"/>
      <c r="H46" s="63"/>
      <c r="I46" s="63"/>
      <c r="J46" s="63"/>
      <c r="K46" s="64"/>
      <c r="L46" s="64"/>
      <c r="M46" s="64"/>
      <c r="N46" s="65"/>
      <c r="O46" s="65"/>
      <c r="P46" s="65"/>
      <c r="Q46" s="65"/>
      <c r="R46" s="65"/>
      <c r="S46" s="65"/>
      <c r="T46" s="65"/>
      <c r="U46" s="65"/>
      <c r="V46" s="66"/>
      <c r="W46" s="27"/>
    </row>
    <row r="47" spans="1:28" s="14" customFormat="1" ht="21" customHeight="1" x14ac:dyDescent="0.15">
      <c r="A47" s="27"/>
      <c r="B47" s="67" t="s">
        <v>38</v>
      </c>
      <c r="C47" s="27"/>
      <c r="D47" s="27"/>
      <c r="E47" s="853">
        <v>0</v>
      </c>
      <c r="F47" s="853"/>
      <c r="G47" s="853"/>
      <c r="H47" s="68"/>
      <c r="I47" s="68"/>
      <c r="J47" s="68"/>
      <c r="K47" s="6"/>
      <c r="L47" s="27"/>
      <c r="M47" s="27"/>
      <c r="N47" s="27"/>
      <c r="O47" s="27"/>
      <c r="P47" s="27"/>
      <c r="Q47" s="27"/>
      <c r="R47" s="27"/>
      <c r="S47" s="27"/>
      <c r="T47" s="27"/>
      <c r="U47" s="27"/>
      <c r="V47" s="69"/>
      <c r="W47" s="70"/>
      <c r="X47" s="71"/>
      <c r="Y47" s="71"/>
      <c r="Z47" s="71"/>
      <c r="AA47" s="71"/>
      <c r="AB47" s="71"/>
    </row>
    <row r="48" spans="1:28" s="14" customFormat="1" ht="6.75" customHeight="1" x14ac:dyDescent="0.15">
      <c r="A48" s="27"/>
      <c r="B48" s="67"/>
      <c r="C48" s="27"/>
      <c r="D48" s="27"/>
      <c r="E48" s="72"/>
      <c r="F48" s="68"/>
      <c r="G48" s="68"/>
      <c r="H48" s="68"/>
      <c r="I48" s="68"/>
      <c r="J48" s="68"/>
      <c r="K48" s="6"/>
      <c r="L48" s="27"/>
      <c r="M48" s="27"/>
      <c r="N48" s="27"/>
      <c r="O48" s="27"/>
      <c r="P48" s="27"/>
      <c r="Q48" s="27"/>
      <c r="R48" s="27"/>
      <c r="S48" s="27"/>
      <c r="T48" s="27"/>
      <c r="U48" s="27"/>
      <c r="V48" s="69"/>
      <c r="W48" s="70"/>
      <c r="X48" s="71"/>
      <c r="Y48" s="71"/>
      <c r="Z48" s="71"/>
      <c r="AA48" s="71"/>
      <c r="AB48" s="71"/>
    </row>
    <row r="49" spans="1:28" s="14" customFormat="1" ht="16.5" customHeight="1" x14ac:dyDescent="0.15">
      <c r="A49" s="27"/>
      <c r="B49" s="73" t="s">
        <v>39</v>
      </c>
      <c r="C49" s="27"/>
      <c r="D49" s="27"/>
      <c r="E49" s="74"/>
      <c r="F49" s="25" t="s">
        <v>40</v>
      </c>
      <c r="G49" s="27"/>
      <c r="H49" s="27"/>
      <c r="I49" s="74"/>
      <c r="J49" s="27" t="s">
        <v>41</v>
      </c>
      <c r="K49" s="27"/>
      <c r="L49" s="27"/>
      <c r="M49" s="74"/>
      <c r="N49" s="27" t="s">
        <v>42</v>
      </c>
      <c r="O49" s="27"/>
      <c r="P49" s="27"/>
      <c r="Q49" s="74"/>
      <c r="R49" s="25" t="s">
        <v>43</v>
      </c>
      <c r="S49" s="27"/>
      <c r="T49" s="27"/>
      <c r="U49" s="27"/>
      <c r="V49" s="69"/>
      <c r="W49" s="70"/>
      <c r="X49" s="71"/>
      <c r="Y49" s="71"/>
      <c r="Z49" s="71"/>
      <c r="AA49" s="71"/>
      <c r="AB49" s="71"/>
    </row>
    <row r="50" spans="1:28" s="14" customFormat="1" ht="6.75" customHeight="1" x14ac:dyDescent="0.15">
      <c r="A50" s="27"/>
      <c r="B50" s="67"/>
      <c r="C50" s="27"/>
      <c r="D50" s="27"/>
      <c r="E50" s="75"/>
      <c r="F50" s="68"/>
      <c r="G50" s="68"/>
      <c r="H50" s="68"/>
      <c r="I50" s="68"/>
      <c r="J50" s="68"/>
      <c r="K50" s="6"/>
      <c r="L50" s="27"/>
      <c r="M50" s="27"/>
      <c r="N50" s="27"/>
      <c r="O50" s="27"/>
      <c r="P50" s="27"/>
      <c r="Q50" s="27"/>
      <c r="R50" s="27"/>
      <c r="S50" s="27"/>
      <c r="T50" s="27"/>
      <c r="U50" s="27"/>
      <c r="V50" s="69"/>
      <c r="W50" s="70"/>
      <c r="X50" s="71"/>
      <c r="Y50" s="71"/>
      <c r="Z50" s="71"/>
      <c r="AA50" s="71"/>
      <c r="AB50" s="71"/>
    </row>
    <row r="51" spans="1:28" s="14" customFormat="1" ht="16.5" customHeight="1" x14ac:dyDescent="0.15">
      <c r="A51" s="27"/>
      <c r="B51" s="73" t="s">
        <v>372</v>
      </c>
      <c r="C51" s="27"/>
      <c r="D51" s="27"/>
      <c r="E51" s="27"/>
      <c r="F51" s="27"/>
      <c r="G51" s="74"/>
      <c r="H51" s="27" t="s">
        <v>44</v>
      </c>
      <c r="I51" s="2"/>
      <c r="J51" s="74"/>
      <c r="K51" s="27" t="s">
        <v>45</v>
      </c>
      <c r="L51" s="27"/>
      <c r="M51" s="74"/>
      <c r="N51" s="208" t="s">
        <v>46</v>
      </c>
      <c r="O51" s="208"/>
      <c r="P51" s="74"/>
      <c r="Q51" s="208" t="s">
        <v>47</v>
      </c>
      <c r="R51" s="208"/>
      <c r="S51" s="208"/>
      <c r="T51" s="208"/>
      <c r="U51" s="208"/>
      <c r="V51" s="69"/>
      <c r="W51" s="71"/>
      <c r="X51" s="71"/>
      <c r="Y51" s="70"/>
      <c r="Z51" s="71"/>
      <c r="AA51" s="71"/>
      <c r="AB51" s="71"/>
    </row>
    <row r="52" spans="1:28" s="14" customFormat="1" ht="6.75" customHeight="1" x14ac:dyDescent="0.15">
      <c r="A52" s="27"/>
      <c r="B52" s="67"/>
      <c r="C52" s="27"/>
      <c r="D52" s="27"/>
      <c r="E52" s="68"/>
      <c r="F52" s="68"/>
      <c r="G52" s="68"/>
      <c r="H52" s="6"/>
      <c r="I52" s="68"/>
      <c r="J52" s="27"/>
      <c r="K52" s="27"/>
      <c r="L52" s="27"/>
      <c r="M52" s="27"/>
      <c r="N52" s="27"/>
      <c r="O52" s="27"/>
      <c r="P52" s="27"/>
      <c r="Q52" s="27"/>
      <c r="R52" s="27"/>
      <c r="S52" s="27"/>
      <c r="T52" s="27"/>
      <c r="U52" s="27"/>
      <c r="V52" s="69"/>
      <c r="W52" s="70"/>
      <c r="X52" s="71"/>
      <c r="Y52" s="71"/>
      <c r="Z52" s="71"/>
      <c r="AA52" s="71"/>
      <c r="AB52" s="71"/>
    </row>
    <row r="53" spans="1:28" ht="16.5" customHeight="1" x14ac:dyDescent="0.15">
      <c r="A53" s="13"/>
      <c r="B53" s="73"/>
      <c r="C53" s="6"/>
      <c r="D53" s="6"/>
      <c r="E53" s="6"/>
      <c r="F53" s="6"/>
      <c r="G53" s="74"/>
      <c r="H53" s="27" t="s">
        <v>48</v>
      </c>
      <c r="I53" s="2"/>
      <c r="J53" s="74"/>
      <c r="K53" s="27" t="s">
        <v>49</v>
      </c>
      <c r="L53" s="6"/>
      <c r="M53" s="74"/>
      <c r="N53" s="27" t="s">
        <v>50</v>
      </c>
      <c r="O53" s="27"/>
      <c r="P53" s="74"/>
      <c r="Q53" s="27" t="s">
        <v>51</v>
      </c>
      <c r="R53" s="27"/>
      <c r="S53" s="27"/>
      <c r="T53" s="27"/>
      <c r="U53" s="27"/>
      <c r="V53" s="76"/>
      <c r="W53" s="13"/>
      <c r="X53" s="13"/>
      <c r="Y53" s="13"/>
      <c r="Z53" s="13"/>
      <c r="AA53" s="13"/>
      <c r="AB53" s="13"/>
    </row>
    <row r="54" spans="1:28" s="14" customFormat="1" ht="6.75" customHeight="1" x14ac:dyDescent="0.15">
      <c r="A54" s="27"/>
      <c r="B54" s="67"/>
      <c r="C54" s="27"/>
      <c r="D54" s="27"/>
      <c r="E54" s="68"/>
      <c r="F54" s="68"/>
      <c r="G54" s="68"/>
      <c r="H54" s="6"/>
      <c r="I54" s="68"/>
      <c r="J54" s="27"/>
      <c r="K54" s="27"/>
      <c r="L54" s="27"/>
      <c r="M54" s="27"/>
      <c r="N54" s="27"/>
      <c r="O54" s="27"/>
      <c r="P54" s="27"/>
      <c r="Q54" s="27"/>
      <c r="R54" s="27"/>
      <c r="S54" s="27"/>
      <c r="T54" s="27"/>
      <c r="U54" s="27"/>
      <c r="V54" s="69"/>
      <c r="W54" s="70"/>
      <c r="X54" s="71"/>
      <c r="Y54" s="71"/>
      <c r="Z54" s="71"/>
      <c r="AA54" s="71"/>
      <c r="AB54" s="71"/>
    </row>
    <row r="55" spans="1:28" ht="16.5" customHeight="1" x14ac:dyDescent="0.15">
      <c r="A55" s="13"/>
      <c r="B55" s="73" t="s">
        <v>376</v>
      </c>
      <c r="C55" s="6"/>
      <c r="D55" s="6"/>
      <c r="E55" s="6"/>
      <c r="F55" s="6"/>
      <c r="G55" s="74"/>
      <c r="H55" s="27"/>
      <c r="I55" s="27"/>
      <c r="J55" s="27"/>
      <c r="K55" s="27"/>
      <c r="L55" s="27"/>
      <c r="M55" s="27"/>
      <c r="N55" s="27"/>
      <c r="O55" s="27"/>
      <c r="P55" s="27"/>
      <c r="Q55" s="27"/>
      <c r="R55" s="27"/>
      <c r="S55" s="27"/>
      <c r="T55" s="27"/>
      <c r="U55" s="27"/>
      <c r="V55" s="76"/>
      <c r="W55" s="13"/>
      <c r="X55" s="13"/>
      <c r="Y55" s="13"/>
      <c r="Z55" s="13"/>
      <c r="AA55" s="13"/>
      <c r="AB55" s="13"/>
    </row>
    <row r="56" spans="1:28" s="14" customFormat="1" ht="6.75" customHeight="1" x14ac:dyDescent="0.15">
      <c r="A56" s="27"/>
      <c r="B56" s="77"/>
      <c r="C56" s="70"/>
      <c r="D56" s="70"/>
      <c r="E56" s="78"/>
      <c r="F56" s="78"/>
      <c r="G56" s="78"/>
      <c r="H56" s="78"/>
      <c r="I56" s="78"/>
      <c r="J56" s="78"/>
      <c r="K56" s="22"/>
      <c r="L56" s="70"/>
      <c r="M56" s="70"/>
      <c r="N56" s="70"/>
      <c r="O56" s="70"/>
      <c r="P56" s="70"/>
      <c r="Q56" s="70"/>
      <c r="R56" s="70"/>
      <c r="S56" s="70"/>
      <c r="T56" s="70"/>
      <c r="U56" s="70"/>
      <c r="V56" s="69"/>
      <c r="W56" s="70"/>
      <c r="X56" s="71"/>
      <c r="Y56" s="71"/>
      <c r="Z56" s="71"/>
      <c r="AA56" s="71"/>
      <c r="AB56" s="71"/>
    </row>
    <row r="57" spans="1:28" ht="16.5" customHeight="1" x14ac:dyDescent="0.15">
      <c r="A57" s="13"/>
      <c r="B57" s="79" t="s">
        <v>52</v>
      </c>
      <c r="C57" s="4"/>
      <c r="D57" s="4"/>
      <c r="E57" s="4"/>
      <c r="F57" s="4"/>
      <c r="G57" s="13"/>
      <c r="H57" s="13"/>
      <c r="I57" s="13"/>
      <c r="J57" s="13"/>
      <c r="K57" s="13"/>
      <c r="L57" s="13"/>
      <c r="M57" s="13"/>
      <c r="N57" s="13"/>
      <c r="O57" s="13"/>
      <c r="P57" s="13"/>
      <c r="Q57" s="13"/>
      <c r="R57" s="13"/>
      <c r="S57" s="13"/>
      <c r="T57" s="13"/>
      <c r="U57" s="13"/>
      <c r="V57" s="76"/>
      <c r="W57" s="13"/>
      <c r="X57" s="13"/>
      <c r="Y57" s="13"/>
      <c r="Z57" s="13"/>
      <c r="AA57" s="13"/>
      <c r="AB57" s="13"/>
    </row>
    <row r="58" spans="1:28" ht="32.25" customHeight="1" x14ac:dyDescent="0.15">
      <c r="A58" s="13"/>
      <c r="B58" s="854" t="s">
        <v>53</v>
      </c>
      <c r="C58" s="855"/>
      <c r="D58" s="856"/>
      <c r="E58" s="827">
        <v>0</v>
      </c>
      <c r="F58" s="828"/>
      <c r="G58" s="829"/>
      <c r="H58" s="857" t="s">
        <v>54</v>
      </c>
      <c r="I58" s="858"/>
      <c r="J58" s="859"/>
      <c r="K58" s="827">
        <v>0</v>
      </c>
      <c r="L58" s="828"/>
      <c r="M58" s="829"/>
      <c r="N58" s="13"/>
      <c r="O58" s="13"/>
      <c r="P58" s="858" t="s">
        <v>55</v>
      </c>
      <c r="Q58" s="858"/>
      <c r="R58" s="859"/>
      <c r="S58" s="827">
        <v>0</v>
      </c>
      <c r="T58" s="828"/>
      <c r="U58" s="829"/>
      <c r="V58" s="76"/>
      <c r="W58" s="13"/>
      <c r="X58" s="13"/>
      <c r="Y58" s="13"/>
      <c r="Z58" s="13"/>
      <c r="AA58" s="13"/>
      <c r="AB58" s="13"/>
    </row>
    <row r="59" spans="1:28" ht="6.75" customHeight="1" x14ac:dyDescent="0.15">
      <c r="A59" s="13"/>
      <c r="B59" s="80"/>
      <c r="C59" s="81"/>
      <c r="D59" s="81"/>
      <c r="E59" s="81"/>
      <c r="F59" s="81"/>
      <c r="G59" s="82"/>
      <c r="H59" s="83"/>
      <c r="I59" s="84"/>
      <c r="J59" s="84"/>
      <c r="K59" s="84"/>
      <c r="L59" s="82"/>
      <c r="M59" s="82"/>
      <c r="N59" s="83"/>
      <c r="O59" s="84"/>
      <c r="P59" s="84"/>
      <c r="Q59" s="84"/>
      <c r="R59" s="82"/>
      <c r="S59" s="82"/>
      <c r="T59" s="82"/>
      <c r="U59" s="82"/>
      <c r="V59" s="85"/>
      <c r="W59" s="13"/>
      <c r="X59" s="13"/>
      <c r="Y59" s="13"/>
      <c r="Z59" s="13"/>
      <c r="AA59" s="13"/>
      <c r="AB59" s="13"/>
    </row>
    <row r="60" spans="1:28" s="14" customFormat="1" ht="8.25" customHeight="1" x14ac:dyDescent="0.15">
      <c r="B60" s="2"/>
      <c r="C60" s="2"/>
      <c r="D60" s="2"/>
      <c r="E60" s="27"/>
      <c r="F60" s="59"/>
      <c r="G60" s="60"/>
      <c r="H60" s="6"/>
      <c r="I60" s="6"/>
      <c r="J60" s="27"/>
      <c r="K60" s="59"/>
      <c r="L60" s="60"/>
      <c r="M60" s="6"/>
      <c r="N60" s="27"/>
    </row>
    <row r="61" spans="1:28" s="87" customFormat="1" ht="21.75" customHeight="1" x14ac:dyDescent="0.45">
      <c r="A61" s="86" t="s">
        <v>56</v>
      </c>
    </row>
    <row r="62" spans="1:28" s="87" customFormat="1" ht="18.75" customHeight="1" x14ac:dyDescent="0.45">
      <c r="A62" s="87" t="s">
        <v>373</v>
      </c>
      <c r="K62" s="87" t="s">
        <v>57</v>
      </c>
    </row>
    <row r="63" spans="1:28" ht="20.25" customHeight="1" x14ac:dyDescent="0.15">
      <c r="A63" s="3"/>
      <c r="B63" s="830" t="s">
        <v>384</v>
      </c>
      <c r="C63" s="830"/>
      <c r="D63" s="831" t="s">
        <v>58</v>
      </c>
      <c r="E63" s="832"/>
      <c r="F63" s="832"/>
      <c r="G63" s="832"/>
      <c r="H63" s="832"/>
      <c r="I63" s="832"/>
      <c r="J63" s="833"/>
      <c r="K63" s="700" t="s">
        <v>60</v>
      </c>
      <c r="L63" s="830"/>
      <c r="M63" s="830"/>
      <c r="N63" s="830"/>
      <c r="O63" s="830"/>
      <c r="P63" s="830"/>
      <c r="Q63" s="830"/>
      <c r="R63" s="830"/>
      <c r="S63" s="830"/>
      <c r="T63" s="830"/>
      <c r="U63" s="830"/>
      <c r="V63" s="830"/>
      <c r="W63" s="14"/>
    </row>
    <row r="64" spans="1:28" s="1" customFormat="1" ht="20.25" customHeight="1" x14ac:dyDescent="0.15">
      <c r="A64" s="6"/>
      <c r="B64" s="830"/>
      <c r="C64" s="830"/>
      <c r="D64" s="834"/>
      <c r="E64" s="835"/>
      <c r="F64" s="835"/>
      <c r="G64" s="835"/>
      <c r="H64" s="835"/>
      <c r="I64" s="835"/>
      <c r="J64" s="836"/>
      <c r="K64" s="88" t="s">
        <v>61</v>
      </c>
      <c r="L64" s="89" t="s">
        <v>62</v>
      </c>
      <c r="M64" s="89" t="s">
        <v>63</v>
      </c>
      <c r="N64" s="89" t="s">
        <v>64</v>
      </c>
      <c r="O64" s="89" t="s">
        <v>65</v>
      </c>
      <c r="P64" s="89" t="s">
        <v>66</v>
      </c>
      <c r="Q64" s="90" t="s">
        <v>67</v>
      </c>
      <c r="R64" s="90" t="s">
        <v>68</v>
      </c>
      <c r="S64" s="90" t="s">
        <v>69</v>
      </c>
      <c r="T64" s="89" t="s">
        <v>70</v>
      </c>
      <c r="U64" s="89" t="s">
        <v>71</v>
      </c>
      <c r="V64" s="89" t="s">
        <v>72</v>
      </c>
      <c r="W64" s="6"/>
    </row>
    <row r="65" spans="1:23" s="1" customFormat="1" ht="23.25" customHeight="1" x14ac:dyDescent="0.15">
      <c r="A65" s="6"/>
      <c r="B65" s="837" t="s">
        <v>73</v>
      </c>
      <c r="C65" s="838"/>
      <c r="D65" s="841" t="s">
        <v>74</v>
      </c>
      <c r="E65" s="842"/>
      <c r="F65" s="842"/>
      <c r="G65" s="842"/>
      <c r="H65" s="842"/>
      <c r="I65" s="842"/>
      <c r="J65" s="843"/>
      <c r="K65" s="220"/>
      <c r="L65" s="220"/>
      <c r="M65" s="220"/>
      <c r="N65" s="220"/>
      <c r="O65" s="220"/>
      <c r="P65" s="220"/>
      <c r="Q65" s="220"/>
      <c r="R65" s="220"/>
      <c r="S65" s="220"/>
      <c r="T65" s="220"/>
      <c r="U65" s="220"/>
      <c r="V65" s="220"/>
      <c r="W65" s="6"/>
    </row>
    <row r="66" spans="1:23" s="1" customFormat="1" ht="23.25" customHeight="1" x14ac:dyDescent="0.15">
      <c r="A66" s="6"/>
      <c r="B66" s="839"/>
      <c r="C66" s="840"/>
      <c r="D66" s="844" t="s">
        <v>75</v>
      </c>
      <c r="E66" s="845"/>
      <c r="F66" s="845"/>
      <c r="G66" s="845"/>
      <c r="H66" s="845"/>
      <c r="I66" s="845"/>
      <c r="J66" s="846"/>
      <c r="K66" s="220"/>
      <c r="L66" s="220"/>
      <c r="M66" s="220"/>
      <c r="N66" s="220"/>
      <c r="O66" s="220"/>
      <c r="P66" s="220"/>
      <c r="Q66" s="220"/>
      <c r="R66" s="220"/>
      <c r="S66" s="220"/>
      <c r="T66" s="220"/>
      <c r="U66" s="220"/>
      <c r="V66" s="220"/>
      <c r="W66" s="6"/>
    </row>
    <row r="67" spans="1:23" s="1" customFormat="1" ht="46.5" customHeight="1" x14ac:dyDescent="0.15">
      <c r="A67" s="6"/>
      <c r="B67" s="860" t="s">
        <v>76</v>
      </c>
      <c r="C67" s="861"/>
      <c r="D67" s="844" t="s">
        <v>377</v>
      </c>
      <c r="E67" s="845"/>
      <c r="F67" s="845"/>
      <c r="G67" s="845"/>
      <c r="H67" s="845"/>
      <c r="I67" s="845"/>
      <c r="J67" s="846"/>
      <c r="K67" s="862" t="s">
        <v>922</v>
      </c>
      <c r="L67" s="863"/>
      <c r="M67" s="863"/>
      <c r="N67" s="863"/>
      <c r="O67" s="863"/>
      <c r="P67" s="863"/>
      <c r="Q67" s="863"/>
      <c r="R67" s="863"/>
      <c r="S67" s="863"/>
      <c r="T67" s="863"/>
      <c r="U67" s="863"/>
      <c r="V67" s="864"/>
      <c r="W67" s="6"/>
    </row>
    <row r="68" spans="1:23" s="1" customFormat="1" ht="23.25" customHeight="1" x14ac:dyDescent="0.15">
      <c r="A68" s="6"/>
      <c r="B68" s="865" t="s">
        <v>77</v>
      </c>
      <c r="C68" s="865" t="s">
        <v>78</v>
      </c>
      <c r="D68" s="868" t="s">
        <v>79</v>
      </c>
      <c r="E68" s="869"/>
      <c r="F68" s="869"/>
      <c r="G68" s="869"/>
      <c r="H68" s="869"/>
      <c r="I68" s="869"/>
      <c r="J68" s="870"/>
      <c r="K68" s="220"/>
      <c r="L68" s="74"/>
      <c r="M68" s="74"/>
      <c r="N68" s="74"/>
      <c r="O68" s="74"/>
      <c r="P68" s="74"/>
      <c r="Q68" s="74"/>
      <c r="R68" s="74"/>
      <c r="S68" s="74"/>
      <c r="T68" s="74"/>
      <c r="U68" s="74"/>
      <c r="V68" s="74"/>
      <c r="W68" s="6"/>
    </row>
    <row r="69" spans="1:23" s="1" customFormat="1" ht="23.25" customHeight="1" x14ac:dyDescent="0.15">
      <c r="A69" s="6"/>
      <c r="B69" s="866"/>
      <c r="C69" s="866"/>
      <c r="D69" s="844" t="s">
        <v>80</v>
      </c>
      <c r="E69" s="845"/>
      <c r="F69" s="845"/>
      <c r="G69" s="845"/>
      <c r="H69" s="845"/>
      <c r="I69" s="845"/>
      <c r="J69" s="846"/>
      <c r="K69" s="220"/>
      <c r="L69" s="74"/>
      <c r="M69" s="74"/>
      <c r="N69" s="74"/>
      <c r="O69" s="74"/>
      <c r="P69" s="74"/>
      <c r="Q69" s="74"/>
      <c r="R69" s="74"/>
      <c r="S69" s="74"/>
      <c r="T69" s="74"/>
      <c r="U69" s="74"/>
      <c r="V69" s="74"/>
      <c r="W69" s="6"/>
    </row>
    <row r="70" spans="1:23" s="1" customFormat="1" ht="23.25" customHeight="1" x14ac:dyDescent="0.15">
      <c r="A70" s="6"/>
      <c r="B70" s="866"/>
      <c r="C70" s="867"/>
      <c r="D70" s="844" t="s">
        <v>81</v>
      </c>
      <c r="E70" s="845"/>
      <c r="F70" s="845"/>
      <c r="G70" s="845"/>
      <c r="H70" s="845"/>
      <c r="I70" s="845"/>
      <c r="J70" s="846"/>
      <c r="K70" s="871" t="s">
        <v>82</v>
      </c>
      <c r="L70" s="863"/>
      <c r="M70" s="863"/>
      <c r="N70" s="863"/>
      <c r="O70" s="863"/>
      <c r="P70" s="863"/>
      <c r="Q70" s="863"/>
      <c r="R70" s="863"/>
      <c r="S70" s="863"/>
      <c r="T70" s="863"/>
      <c r="U70" s="863"/>
      <c r="V70" s="864"/>
      <c r="W70" s="6"/>
    </row>
    <row r="71" spans="1:23" s="1" customFormat="1" ht="23.25" customHeight="1" x14ac:dyDescent="0.15">
      <c r="A71" s="6"/>
      <c r="B71" s="866"/>
      <c r="C71" s="865" t="s">
        <v>1</v>
      </c>
      <c r="D71" s="844" t="s">
        <v>83</v>
      </c>
      <c r="E71" s="845"/>
      <c r="F71" s="845"/>
      <c r="G71" s="845"/>
      <c r="H71" s="845"/>
      <c r="I71" s="845"/>
      <c r="J71" s="846"/>
      <c r="K71" s="220"/>
      <c r="L71" s="220"/>
      <c r="M71" s="220"/>
      <c r="N71" s="220"/>
      <c r="O71" s="220"/>
      <c r="P71" s="220"/>
      <c r="Q71" s="220"/>
      <c r="R71" s="220"/>
      <c r="S71" s="220"/>
      <c r="T71" s="220"/>
      <c r="U71" s="220"/>
      <c r="V71" s="220"/>
      <c r="W71" s="6"/>
    </row>
    <row r="72" spans="1:23" s="1" customFormat="1" ht="23.25" customHeight="1" x14ac:dyDescent="0.15">
      <c r="A72" s="6"/>
      <c r="B72" s="866"/>
      <c r="C72" s="866"/>
      <c r="D72" s="844" t="s">
        <v>84</v>
      </c>
      <c r="E72" s="845"/>
      <c r="F72" s="845"/>
      <c r="G72" s="845"/>
      <c r="H72" s="845"/>
      <c r="I72" s="845"/>
      <c r="J72" s="846"/>
      <c r="K72" s="220"/>
      <c r="L72" s="220"/>
      <c r="M72" s="220"/>
      <c r="N72" s="220"/>
      <c r="O72" s="220"/>
      <c r="P72" s="220"/>
      <c r="Q72" s="220"/>
      <c r="R72" s="220"/>
      <c r="S72" s="220"/>
      <c r="T72" s="220"/>
      <c r="U72" s="220"/>
      <c r="V72" s="220"/>
      <c r="W72" s="6"/>
    </row>
    <row r="73" spans="1:23" s="1" customFormat="1" ht="23.25" customHeight="1" x14ac:dyDescent="0.15">
      <c r="A73" s="6"/>
      <c r="B73" s="866"/>
      <c r="C73" s="867"/>
      <c r="D73" s="844" t="s">
        <v>85</v>
      </c>
      <c r="E73" s="845"/>
      <c r="F73" s="845"/>
      <c r="G73" s="845"/>
      <c r="H73" s="845"/>
      <c r="I73" s="845"/>
      <c r="J73" s="846"/>
      <c r="K73" s="871" t="s">
        <v>82</v>
      </c>
      <c r="L73" s="863"/>
      <c r="M73" s="863"/>
      <c r="N73" s="863"/>
      <c r="O73" s="863"/>
      <c r="P73" s="863"/>
      <c r="Q73" s="863"/>
      <c r="R73" s="863"/>
      <c r="S73" s="863"/>
      <c r="T73" s="863"/>
      <c r="U73" s="863"/>
      <c r="V73" s="864"/>
      <c r="W73" s="6"/>
    </row>
    <row r="74" spans="1:23" s="1" customFormat="1" ht="23.25" customHeight="1" x14ac:dyDescent="0.15">
      <c r="A74" s="6"/>
      <c r="B74" s="866"/>
      <c r="C74" s="865" t="s">
        <v>2</v>
      </c>
      <c r="D74" s="844" t="s">
        <v>86</v>
      </c>
      <c r="E74" s="845"/>
      <c r="F74" s="845"/>
      <c r="G74" s="845"/>
      <c r="H74" s="845"/>
      <c r="I74" s="845"/>
      <c r="J74" s="846"/>
      <c r="K74" s="220"/>
      <c r="L74" s="220"/>
      <c r="M74" s="220"/>
      <c r="N74" s="220"/>
      <c r="O74" s="220"/>
      <c r="P74" s="220"/>
      <c r="Q74" s="220"/>
      <c r="R74" s="220"/>
      <c r="S74" s="220"/>
      <c r="T74" s="220"/>
      <c r="U74" s="220"/>
      <c r="V74" s="220"/>
      <c r="W74" s="6"/>
    </row>
    <row r="75" spans="1:23" s="1" customFormat="1" ht="23.25" customHeight="1" x14ac:dyDescent="0.15">
      <c r="A75" s="6"/>
      <c r="B75" s="866"/>
      <c r="C75" s="866"/>
      <c r="D75" s="844" t="s">
        <v>87</v>
      </c>
      <c r="E75" s="845"/>
      <c r="F75" s="845"/>
      <c r="G75" s="845"/>
      <c r="H75" s="845"/>
      <c r="I75" s="845"/>
      <c r="J75" s="846"/>
      <c r="K75" s="871" t="s">
        <v>82</v>
      </c>
      <c r="L75" s="863"/>
      <c r="M75" s="863"/>
      <c r="N75" s="863"/>
      <c r="O75" s="863"/>
      <c r="P75" s="863"/>
      <c r="Q75" s="863"/>
      <c r="R75" s="863"/>
      <c r="S75" s="863"/>
      <c r="T75" s="863"/>
      <c r="U75" s="863"/>
      <c r="V75" s="864"/>
      <c r="W75" s="6"/>
    </row>
    <row r="76" spans="1:23" s="1" customFormat="1" ht="23.25" customHeight="1" x14ac:dyDescent="0.15">
      <c r="B76" s="866"/>
      <c r="C76" s="867"/>
      <c r="D76" s="844" t="s">
        <v>88</v>
      </c>
      <c r="E76" s="845"/>
      <c r="F76" s="845"/>
      <c r="G76" s="845"/>
      <c r="H76" s="845"/>
      <c r="I76" s="845"/>
      <c r="J76" s="846"/>
      <c r="K76" s="871" t="s">
        <v>82</v>
      </c>
      <c r="L76" s="863"/>
      <c r="M76" s="863"/>
      <c r="N76" s="863"/>
      <c r="O76" s="863"/>
      <c r="P76" s="863"/>
      <c r="Q76" s="863"/>
      <c r="R76" s="863"/>
      <c r="S76" s="863"/>
      <c r="T76" s="863"/>
      <c r="U76" s="863"/>
      <c r="V76" s="864"/>
      <c r="W76" s="6"/>
    </row>
    <row r="77" spans="1:23" s="1" customFormat="1" ht="23.25" customHeight="1" x14ac:dyDescent="0.15">
      <c r="B77" s="866"/>
      <c r="C77" s="865" t="s">
        <v>3</v>
      </c>
      <c r="D77" s="844" t="s">
        <v>89</v>
      </c>
      <c r="E77" s="845"/>
      <c r="F77" s="845"/>
      <c r="G77" s="845"/>
      <c r="H77" s="845"/>
      <c r="I77" s="845"/>
      <c r="J77" s="846"/>
      <c r="K77" s="220"/>
      <c r="L77" s="220"/>
      <c r="M77" s="220"/>
      <c r="N77" s="220"/>
      <c r="O77" s="220"/>
      <c r="P77" s="220"/>
      <c r="Q77" s="220"/>
      <c r="R77" s="220"/>
      <c r="S77" s="220"/>
      <c r="T77" s="220"/>
      <c r="U77" s="220"/>
      <c r="V77" s="220"/>
      <c r="W77" s="6"/>
    </row>
    <row r="78" spans="1:23" s="1" customFormat="1" ht="23.25" customHeight="1" x14ac:dyDescent="0.15">
      <c r="B78" s="866"/>
      <c r="C78" s="866"/>
      <c r="D78" s="844" t="s">
        <v>90</v>
      </c>
      <c r="E78" s="845"/>
      <c r="F78" s="845"/>
      <c r="G78" s="845"/>
      <c r="H78" s="845"/>
      <c r="I78" s="845"/>
      <c r="J78" s="846"/>
      <c r="K78" s="871" t="s">
        <v>82</v>
      </c>
      <c r="L78" s="863"/>
      <c r="M78" s="863"/>
      <c r="N78" s="863"/>
      <c r="O78" s="863"/>
      <c r="P78" s="863"/>
      <c r="Q78" s="863"/>
      <c r="R78" s="863"/>
      <c r="S78" s="863"/>
      <c r="T78" s="863"/>
      <c r="U78" s="863"/>
      <c r="V78" s="864"/>
      <c r="W78" s="6"/>
    </row>
    <row r="79" spans="1:23" s="1" customFormat="1" ht="23.25" customHeight="1" x14ac:dyDescent="0.15">
      <c r="B79" s="866"/>
      <c r="C79" s="867"/>
      <c r="D79" s="844" t="s">
        <v>91</v>
      </c>
      <c r="E79" s="845"/>
      <c r="F79" s="845"/>
      <c r="G79" s="845"/>
      <c r="H79" s="845"/>
      <c r="I79" s="845"/>
      <c r="J79" s="846"/>
      <c r="K79" s="871" t="s">
        <v>82</v>
      </c>
      <c r="L79" s="863"/>
      <c r="M79" s="863"/>
      <c r="N79" s="863"/>
      <c r="O79" s="863"/>
      <c r="P79" s="863"/>
      <c r="Q79" s="863"/>
      <c r="R79" s="863"/>
      <c r="S79" s="863"/>
      <c r="T79" s="863"/>
      <c r="U79" s="863"/>
      <c r="V79" s="864"/>
      <c r="W79" s="6"/>
    </row>
    <row r="80" spans="1:23" s="1" customFormat="1" ht="23.25" customHeight="1" x14ac:dyDescent="0.15">
      <c r="A80" s="32"/>
      <c r="B80" s="867"/>
      <c r="C80" s="91" t="s">
        <v>92</v>
      </c>
      <c r="D80" s="844" t="s">
        <v>93</v>
      </c>
      <c r="E80" s="845"/>
      <c r="F80" s="845"/>
      <c r="G80" s="845"/>
      <c r="H80" s="845"/>
      <c r="I80" s="845"/>
      <c r="J80" s="846"/>
      <c r="K80" s="881" t="s">
        <v>94</v>
      </c>
      <c r="L80" s="881"/>
      <c r="M80" s="881"/>
      <c r="N80" s="881"/>
      <c r="O80" s="881"/>
      <c r="P80" s="881"/>
      <c r="Q80" s="881"/>
      <c r="R80" s="881"/>
      <c r="S80" s="881"/>
      <c r="T80" s="881"/>
      <c r="U80" s="881"/>
      <c r="V80" s="882"/>
      <c r="W80" s="6"/>
    </row>
    <row r="81" spans="1:24" s="1" customFormat="1" ht="23.25" customHeight="1" x14ac:dyDescent="0.15">
      <c r="B81" s="883" t="s">
        <v>95</v>
      </c>
      <c r="C81" s="884"/>
      <c r="D81" s="884"/>
      <c r="E81" s="884"/>
      <c r="F81" s="884"/>
      <c r="G81" s="884"/>
      <c r="H81" s="884"/>
      <c r="I81" s="884"/>
      <c r="J81" s="885"/>
      <c r="K81" s="220"/>
      <c r="L81" s="220"/>
      <c r="M81" s="220"/>
      <c r="N81" s="220"/>
      <c r="O81" s="220"/>
      <c r="P81" s="220"/>
      <c r="Q81" s="220"/>
      <c r="R81" s="220"/>
      <c r="S81" s="220"/>
      <c r="T81" s="220"/>
      <c r="U81" s="220"/>
      <c r="V81" s="220"/>
      <c r="W81" s="6"/>
    </row>
    <row r="82" spans="1:24" s="92" customFormat="1" ht="24.75" customHeight="1" x14ac:dyDescent="0.4">
      <c r="B82" s="93" t="s">
        <v>96</v>
      </c>
      <c r="C82" s="94"/>
      <c r="D82" s="94"/>
      <c r="E82" s="94"/>
      <c r="F82" s="94"/>
      <c r="G82" s="94"/>
      <c r="H82" s="94"/>
      <c r="I82" s="94"/>
      <c r="J82" s="94"/>
      <c r="K82" s="94"/>
      <c r="L82" s="94"/>
      <c r="M82" s="94"/>
      <c r="N82" s="94"/>
      <c r="O82" s="94"/>
      <c r="P82" s="94"/>
      <c r="Q82" s="94"/>
      <c r="R82" s="94"/>
      <c r="S82" s="94"/>
      <c r="T82" s="94"/>
      <c r="U82" s="94"/>
      <c r="V82" s="94"/>
      <c r="W82" s="94"/>
      <c r="X82" s="95"/>
    </row>
    <row r="83" spans="1:24" s="101" customFormat="1" ht="25.5" customHeight="1" x14ac:dyDescent="0.15">
      <c r="A83" s="96"/>
      <c r="B83" s="97" t="s">
        <v>97</v>
      </c>
      <c r="C83" s="98"/>
      <c r="D83" s="98"/>
      <c r="E83" s="98"/>
      <c r="F83" s="98"/>
      <c r="G83" s="98"/>
      <c r="H83" s="98"/>
      <c r="I83" s="98"/>
      <c r="J83" s="98"/>
      <c r="K83" s="98"/>
      <c r="L83" s="47"/>
      <c r="M83" s="47"/>
      <c r="N83" s="98"/>
      <c r="O83" s="28"/>
      <c r="P83" s="98"/>
      <c r="Q83" s="99"/>
      <c r="R83" s="98"/>
      <c r="S83" s="99"/>
      <c r="T83" s="98"/>
      <c r="U83" s="99"/>
      <c r="V83" s="98"/>
      <c r="W83" s="99"/>
      <c r="X83" s="100"/>
    </row>
    <row r="84" spans="1:24" s="101" customFormat="1" ht="25.5" customHeight="1" x14ac:dyDescent="0.15">
      <c r="A84" s="96"/>
      <c r="B84" s="74"/>
      <c r="C84" s="102" t="s">
        <v>98</v>
      </c>
      <c r="D84" s="98"/>
      <c r="E84" s="47"/>
      <c r="F84" s="98"/>
      <c r="G84" s="98"/>
      <c r="H84" s="98"/>
      <c r="I84" s="98"/>
      <c r="J84" s="98"/>
      <c r="K84" s="98"/>
      <c r="L84" s="98"/>
      <c r="M84" s="74"/>
      <c r="N84" s="102" t="s">
        <v>99</v>
      </c>
      <c r="O84" s="99"/>
      <c r="P84" s="99"/>
      <c r="Q84" s="99"/>
      <c r="R84" s="99"/>
      <c r="S84" s="99"/>
      <c r="T84" s="99"/>
      <c r="U84" s="99"/>
      <c r="V84" s="99"/>
      <c r="W84" s="47"/>
      <c r="X84" s="100"/>
    </row>
    <row r="85" spans="1:24" s="101" customFormat="1" ht="25.5" customHeight="1" x14ac:dyDescent="0.15">
      <c r="A85" s="96"/>
      <c r="B85" s="74"/>
      <c r="C85" s="102" t="s">
        <v>100</v>
      </c>
      <c r="D85" s="98"/>
      <c r="E85" s="47"/>
      <c r="F85" s="98"/>
      <c r="G85" s="98"/>
      <c r="H85" s="98"/>
      <c r="I85" s="98"/>
      <c r="J85" s="98"/>
      <c r="K85" s="98"/>
      <c r="L85" s="98"/>
      <c r="M85" s="74"/>
      <c r="N85" s="886" t="s">
        <v>101</v>
      </c>
      <c r="O85" s="887"/>
      <c r="P85" s="887"/>
      <c r="Q85" s="887"/>
      <c r="R85" s="887"/>
      <c r="S85" s="887"/>
      <c r="T85" s="887"/>
      <c r="U85" s="887"/>
      <c r="V85" s="887"/>
      <c r="W85" s="887"/>
      <c r="X85" s="100"/>
    </row>
    <row r="86" spans="1:24" s="101" customFormat="1" ht="25.5" customHeight="1" x14ac:dyDescent="0.15">
      <c r="A86" s="96"/>
      <c r="B86" s="74"/>
      <c r="C86" s="102" t="s">
        <v>383</v>
      </c>
      <c r="D86" s="98"/>
      <c r="E86" s="47"/>
      <c r="F86" s="98"/>
      <c r="G86" s="98"/>
      <c r="H86" s="98"/>
      <c r="I86" s="98"/>
      <c r="J86" s="98"/>
      <c r="K86" s="98"/>
      <c r="L86" s="98"/>
      <c r="M86" s="74"/>
      <c r="N86" s="102" t="s">
        <v>102</v>
      </c>
      <c r="O86" s="99"/>
      <c r="P86" s="47"/>
      <c r="Q86" s="872"/>
      <c r="R86" s="873"/>
      <c r="S86" s="873"/>
      <c r="T86" s="873"/>
      <c r="U86" s="873"/>
      <c r="V86" s="874"/>
      <c r="W86" s="47"/>
      <c r="X86" s="100"/>
    </row>
    <row r="87" spans="1:24" s="101" customFormat="1" ht="25.5" customHeight="1" x14ac:dyDescent="0.15">
      <c r="A87" s="96"/>
      <c r="B87" s="217" t="s">
        <v>385</v>
      </c>
      <c r="C87" s="98"/>
      <c r="D87" s="98"/>
      <c r="E87" s="98"/>
      <c r="F87" s="98"/>
      <c r="G87" s="98"/>
      <c r="H87" s="98"/>
      <c r="I87" s="98"/>
      <c r="J87" s="98"/>
      <c r="K87" s="98"/>
      <c r="L87" s="47"/>
      <c r="M87" s="103"/>
      <c r="N87" s="28"/>
      <c r="O87" s="98"/>
      <c r="P87" s="99"/>
      <c r="Q87" s="98"/>
      <c r="R87" s="99"/>
      <c r="S87" s="98"/>
      <c r="T87" s="99"/>
      <c r="U87" s="98"/>
      <c r="V87" s="99"/>
      <c r="W87" s="47"/>
      <c r="X87" s="100"/>
    </row>
    <row r="88" spans="1:24" s="101" customFormat="1" ht="23.25" customHeight="1" x14ac:dyDescent="0.15">
      <c r="A88" s="96"/>
      <c r="B88" s="74"/>
      <c r="C88" s="102" t="s">
        <v>103</v>
      </c>
      <c r="D88" s="47"/>
      <c r="E88" s="98"/>
      <c r="F88" s="98"/>
      <c r="G88" s="98"/>
      <c r="H88" s="98"/>
      <c r="I88" s="98"/>
      <c r="J88" s="98"/>
      <c r="K88" s="98"/>
      <c r="L88" s="98"/>
      <c r="M88" s="74"/>
      <c r="N88" s="102" t="s">
        <v>104</v>
      </c>
      <c r="O88" s="99"/>
      <c r="P88" s="99"/>
      <c r="Q88" s="99"/>
      <c r="R88" s="99"/>
      <c r="S88" s="99"/>
      <c r="T88" s="99"/>
      <c r="U88" s="99"/>
      <c r="V88" s="99"/>
      <c r="W88" s="47"/>
      <c r="X88" s="100"/>
    </row>
    <row r="89" spans="1:24" s="101" customFormat="1" ht="23.25" customHeight="1" x14ac:dyDescent="0.15">
      <c r="A89" s="96"/>
      <c r="B89" s="74"/>
      <c r="C89" s="102" t="s">
        <v>105</v>
      </c>
      <c r="D89" s="47"/>
      <c r="E89" s="98"/>
      <c r="F89" s="98"/>
      <c r="G89" s="98"/>
      <c r="H89" s="98"/>
      <c r="I89" s="98"/>
      <c r="J89" s="98"/>
      <c r="K89" s="98"/>
      <c r="L89" s="98"/>
      <c r="M89" s="74"/>
      <c r="N89" s="102" t="s">
        <v>106</v>
      </c>
      <c r="O89" s="99"/>
      <c r="P89" s="47"/>
      <c r="Q89" s="872"/>
      <c r="R89" s="873"/>
      <c r="S89" s="873"/>
      <c r="T89" s="873"/>
      <c r="U89" s="873"/>
      <c r="V89" s="874"/>
      <c r="W89" s="47"/>
      <c r="X89" s="100"/>
    </row>
    <row r="90" spans="1:24" s="101" customFormat="1" ht="23.25" customHeight="1" x14ac:dyDescent="0.15">
      <c r="A90" s="96"/>
      <c r="B90" s="74"/>
      <c r="C90" s="102" t="s">
        <v>107</v>
      </c>
      <c r="D90" s="47"/>
      <c r="E90" s="98"/>
      <c r="F90" s="98"/>
      <c r="G90" s="98"/>
      <c r="H90" s="98"/>
      <c r="I90" s="98"/>
      <c r="J90" s="98"/>
      <c r="K90" s="98"/>
      <c r="L90" s="98"/>
      <c r="M90" s="47"/>
      <c r="N90" s="104"/>
      <c r="O90" s="98" t="s">
        <v>108</v>
      </c>
      <c r="P90" s="99"/>
      <c r="Q90" s="99"/>
      <c r="R90" s="99"/>
      <c r="S90" s="99"/>
      <c r="T90" s="99"/>
      <c r="U90" s="99"/>
      <c r="V90" s="99"/>
      <c r="W90" s="99"/>
      <c r="X90" s="100"/>
    </row>
    <row r="91" spans="1:24" s="101" customFormat="1" ht="23.25" customHeight="1" x14ac:dyDescent="0.15">
      <c r="A91" s="96"/>
      <c r="B91" s="217" t="s">
        <v>393</v>
      </c>
      <c r="C91" s="98"/>
      <c r="D91" s="98"/>
      <c r="E91" s="98"/>
      <c r="F91" s="98"/>
      <c r="G91" s="98"/>
      <c r="H91" s="98"/>
      <c r="I91" s="98"/>
      <c r="J91" s="98"/>
      <c r="K91" s="98"/>
      <c r="L91" s="47"/>
      <c r="M91" s="47"/>
      <c r="N91" s="103"/>
      <c r="O91" s="28"/>
      <c r="P91" s="98"/>
      <c r="Q91" s="99"/>
      <c r="R91" s="98"/>
      <c r="S91" s="99"/>
      <c r="T91" s="98"/>
      <c r="U91" s="99"/>
      <c r="V91" s="98"/>
      <c r="W91" s="99"/>
      <c r="X91" s="100"/>
    </row>
    <row r="92" spans="1:24" s="101" customFormat="1" ht="23.25" customHeight="1" x14ac:dyDescent="0.15">
      <c r="A92" s="96"/>
      <c r="B92" s="74"/>
      <c r="C92" s="102" t="s">
        <v>109</v>
      </c>
      <c r="D92" s="47"/>
      <c r="E92" s="98"/>
      <c r="F92" s="98"/>
      <c r="G92" s="98"/>
      <c r="H92" s="98"/>
      <c r="I92" s="98"/>
      <c r="J92" s="98"/>
      <c r="K92" s="98"/>
      <c r="L92" s="98"/>
      <c r="M92" s="74"/>
      <c r="N92" s="102" t="s">
        <v>110</v>
      </c>
      <c r="O92" s="98"/>
      <c r="P92" s="98"/>
      <c r="Q92" s="98"/>
      <c r="R92" s="98"/>
      <c r="S92" s="98"/>
      <c r="T92" s="98"/>
      <c r="U92" s="47"/>
      <c r="V92" s="99"/>
      <c r="W92" s="47"/>
      <c r="X92" s="100"/>
    </row>
    <row r="93" spans="1:24" s="101" customFormat="1" ht="23.25" customHeight="1" x14ac:dyDescent="0.15">
      <c r="A93" s="96"/>
      <c r="B93" s="74"/>
      <c r="C93" s="102" t="s">
        <v>111</v>
      </c>
      <c r="D93" s="47"/>
      <c r="E93" s="98"/>
      <c r="F93" s="98"/>
      <c r="G93" s="98"/>
      <c r="H93" s="98"/>
      <c r="I93" s="98"/>
      <c r="J93" s="98"/>
      <c r="K93" s="98"/>
      <c r="L93" s="98"/>
      <c r="M93" s="74"/>
      <c r="N93" s="102" t="s">
        <v>112</v>
      </c>
      <c r="O93" s="98"/>
      <c r="P93" s="98"/>
      <c r="Q93" s="98"/>
      <c r="R93" s="98"/>
      <c r="S93" s="98"/>
      <c r="T93" s="98"/>
      <c r="U93" s="47"/>
      <c r="V93" s="99"/>
      <c r="W93" s="47"/>
      <c r="X93" s="100"/>
    </row>
    <row r="94" spans="1:24" s="101" customFormat="1" ht="23.25" customHeight="1" x14ac:dyDescent="0.15">
      <c r="A94" s="96"/>
      <c r="B94" s="74"/>
      <c r="C94" s="102" t="s">
        <v>113</v>
      </c>
      <c r="D94" s="47"/>
      <c r="E94" s="98"/>
      <c r="F94" s="98"/>
      <c r="G94" s="98"/>
      <c r="H94" s="98"/>
      <c r="I94" s="98"/>
      <c r="J94" s="98"/>
      <c r="K94" s="98"/>
      <c r="L94" s="98"/>
      <c r="M94" s="74"/>
      <c r="N94" s="102" t="s">
        <v>114</v>
      </c>
      <c r="O94" s="98"/>
      <c r="P94" s="47"/>
      <c r="Q94" s="872"/>
      <c r="R94" s="873"/>
      <c r="S94" s="873"/>
      <c r="T94" s="873"/>
      <c r="U94" s="873"/>
      <c r="V94" s="874"/>
      <c r="W94" s="47"/>
      <c r="X94" s="100"/>
    </row>
    <row r="95" spans="1:24" s="101" customFormat="1" ht="23.25" customHeight="1" x14ac:dyDescent="0.15">
      <c r="A95" s="96"/>
      <c r="B95" s="74"/>
      <c r="C95" s="102" t="s">
        <v>115</v>
      </c>
      <c r="D95" s="47"/>
      <c r="E95" s="47"/>
      <c r="F95" s="47"/>
      <c r="G95" s="47"/>
      <c r="H95" s="47"/>
      <c r="I95" s="47"/>
      <c r="J95" s="47"/>
      <c r="K95" s="47"/>
      <c r="L95" s="47"/>
      <c r="M95" s="104"/>
      <c r="N95" s="105" t="s">
        <v>108</v>
      </c>
      <c r="O95" s="99"/>
      <c r="P95" s="47"/>
      <c r="Q95" s="47"/>
      <c r="R95" s="47"/>
      <c r="S95" s="47"/>
      <c r="T95" s="47"/>
      <c r="U95" s="47"/>
      <c r="V95" s="47"/>
      <c r="W95" s="47"/>
      <c r="X95" s="100"/>
    </row>
    <row r="96" spans="1:24" s="101" customFormat="1" ht="23.25" customHeight="1" x14ac:dyDescent="0.15">
      <c r="A96" s="96"/>
      <c r="B96" s="875" t="s">
        <v>394</v>
      </c>
      <c r="C96" s="875"/>
      <c r="D96" s="875"/>
      <c r="E96" s="875"/>
      <c r="F96" s="875"/>
      <c r="G96" s="875"/>
      <c r="H96" s="875"/>
      <c r="I96" s="875"/>
      <c r="J96" s="875"/>
      <c r="K96" s="875"/>
      <c r="L96" s="875"/>
      <c r="M96" s="875"/>
      <c r="N96" s="875"/>
      <c r="O96" s="875"/>
      <c r="P96" s="875"/>
      <c r="Q96" s="875"/>
      <c r="R96" s="875"/>
      <c r="S96" s="875"/>
      <c r="T96" s="875"/>
      <c r="U96" s="875"/>
      <c r="V96" s="875"/>
      <c r="W96" s="875"/>
      <c r="X96" s="100"/>
    </row>
    <row r="97" spans="1:24" s="101" customFormat="1" ht="25.9" customHeight="1" x14ac:dyDescent="0.15">
      <c r="A97" s="96"/>
      <c r="B97" s="74"/>
      <c r="C97" s="774" t="s">
        <v>116</v>
      </c>
      <c r="D97" s="775"/>
      <c r="E97" s="775"/>
      <c r="F97" s="775"/>
      <c r="G97" s="775"/>
      <c r="H97" s="775"/>
      <c r="I97" s="775"/>
      <c r="J97" s="775"/>
      <c r="K97" s="775"/>
      <c r="L97" s="776"/>
      <c r="M97" s="74"/>
      <c r="N97" s="876" t="s">
        <v>382</v>
      </c>
      <c r="O97" s="877"/>
      <c r="P97" s="877"/>
      <c r="Q97" s="877"/>
      <c r="R97" s="877"/>
      <c r="S97" s="877"/>
      <c r="T97" s="877"/>
      <c r="U97" s="877"/>
      <c r="V97" s="877"/>
      <c r="W97" s="47"/>
      <c r="X97" s="100"/>
    </row>
    <row r="98" spans="1:24" s="101" customFormat="1" ht="23.25" customHeight="1" x14ac:dyDescent="0.15">
      <c r="A98" s="96"/>
      <c r="B98" s="74"/>
      <c r="C98" s="878" t="s">
        <v>117</v>
      </c>
      <c r="D98" s="879"/>
      <c r="E98" s="879"/>
      <c r="F98" s="879"/>
      <c r="G98" s="879"/>
      <c r="H98" s="879"/>
      <c r="I98" s="879"/>
      <c r="J98" s="879"/>
      <c r="K98" s="879"/>
      <c r="L98" s="880"/>
      <c r="M98" s="74"/>
      <c r="N98" s="98" t="s">
        <v>118</v>
      </c>
      <c r="O98" s="47"/>
      <c r="P98" s="99"/>
      <c r="Q98" s="99"/>
      <c r="R98" s="99"/>
      <c r="S98" s="99"/>
      <c r="T98" s="99"/>
      <c r="U98" s="99"/>
      <c r="V98" s="99"/>
      <c r="W98" s="47"/>
      <c r="X98" s="100"/>
    </row>
    <row r="99" spans="1:24" s="101" customFormat="1" ht="23.25" customHeight="1" x14ac:dyDescent="0.15">
      <c r="A99" s="96"/>
      <c r="B99" s="74"/>
      <c r="C99" s="774" t="s">
        <v>119</v>
      </c>
      <c r="D99" s="775"/>
      <c r="E99" s="775"/>
      <c r="F99" s="775"/>
      <c r="G99" s="775"/>
      <c r="H99" s="775"/>
      <c r="I99" s="775"/>
      <c r="J99" s="775"/>
      <c r="K99" s="775"/>
      <c r="L99" s="776"/>
      <c r="M99" s="74"/>
      <c r="N99" s="102" t="s">
        <v>120</v>
      </c>
      <c r="O99" s="98"/>
      <c r="P99" s="47"/>
      <c r="Q99" s="872"/>
      <c r="R99" s="873"/>
      <c r="S99" s="873"/>
      <c r="T99" s="873"/>
      <c r="U99" s="873"/>
      <c r="V99" s="874"/>
      <c r="W99" s="47"/>
      <c r="X99" s="100"/>
    </row>
    <row r="100" spans="1:24" s="101" customFormat="1" ht="27" customHeight="1" x14ac:dyDescent="0.15">
      <c r="A100" s="96"/>
      <c r="B100" s="74"/>
      <c r="C100" s="876" t="s">
        <v>381</v>
      </c>
      <c r="D100" s="877"/>
      <c r="E100" s="877"/>
      <c r="F100" s="877"/>
      <c r="G100" s="877"/>
      <c r="H100" s="877"/>
      <c r="I100" s="877"/>
      <c r="J100" s="877"/>
      <c r="K100" s="877"/>
      <c r="L100" s="877"/>
      <c r="M100" s="47"/>
      <c r="N100" s="103" t="s">
        <v>108</v>
      </c>
      <c r="O100" s="99"/>
      <c r="P100" s="99"/>
      <c r="Q100" s="99"/>
      <c r="R100" s="99"/>
      <c r="S100" s="99"/>
      <c r="T100" s="99"/>
      <c r="U100" s="99"/>
      <c r="V100" s="99"/>
      <c r="W100" s="99"/>
      <c r="X100" s="100"/>
    </row>
    <row r="101" spans="1:24" s="101" customFormat="1" ht="6" customHeight="1" x14ac:dyDescent="0.15">
      <c r="A101" s="96"/>
      <c r="B101" s="2"/>
      <c r="C101" s="25"/>
      <c r="D101" s="14"/>
      <c r="E101" s="14"/>
      <c r="F101" s="14"/>
      <c r="G101" s="14"/>
      <c r="H101" s="14"/>
      <c r="I101" s="14"/>
      <c r="J101" s="14"/>
      <c r="K101" s="14"/>
      <c r="L101" s="14"/>
      <c r="M101" s="14"/>
      <c r="N101" s="2"/>
      <c r="O101" s="55"/>
      <c r="P101" s="55"/>
      <c r="Q101" s="55"/>
      <c r="R101" s="55"/>
      <c r="S101" s="55"/>
      <c r="T101" s="55"/>
      <c r="U101" s="55"/>
      <c r="V101" s="55"/>
      <c r="W101" s="55"/>
      <c r="X101" s="100"/>
    </row>
    <row r="102" spans="1:24" ht="19.5" customHeight="1" x14ac:dyDescent="0.15">
      <c r="A102" s="106" t="s">
        <v>374</v>
      </c>
    </row>
    <row r="103" spans="1:24" s="14" customFormat="1" ht="19.5" customHeight="1" x14ac:dyDescent="0.15">
      <c r="A103" s="107" t="s">
        <v>121</v>
      </c>
      <c r="K103" s="14" t="s">
        <v>57</v>
      </c>
    </row>
    <row r="104" spans="1:24" ht="19.5" customHeight="1" x14ac:dyDescent="0.4">
      <c r="A104" s="3"/>
      <c r="B104" s="830" t="s">
        <v>384</v>
      </c>
      <c r="C104" s="830"/>
      <c r="D104" s="830"/>
      <c r="E104" s="831" t="s">
        <v>58</v>
      </c>
      <c r="F104" s="832"/>
      <c r="G104" s="832"/>
      <c r="H104" s="832"/>
      <c r="I104" s="832"/>
      <c r="J104" s="833"/>
      <c r="K104" s="888" t="s">
        <v>60</v>
      </c>
      <c r="L104" s="888"/>
      <c r="M104" s="888"/>
      <c r="N104" s="888"/>
      <c r="O104" s="888"/>
      <c r="P104" s="888"/>
      <c r="Q104" s="888"/>
      <c r="R104" s="888"/>
      <c r="S104" s="888"/>
      <c r="T104" s="888"/>
      <c r="U104" s="888"/>
      <c r="V104" s="888"/>
    </row>
    <row r="105" spans="1:24" s="1" customFormat="1" ht="23.25" customHeight="1" x14ac:dyDescent="0.15">
      <c r="A105" s="6"/>
      <c r="B105" s="830"/>
      <c r="C105" s="830"/>
      <c r="D105" s="830"/>
      <c r="E105" s="834"/>
      <c r="F105" s="835"/>
      <c r="G105" s="835"/>
      <c r="H105" s="835"/>
      <c r="I105" s="835"/>
      <c r="J105" s="836"/>
      <c r="K105" s="90" t="s">
        <v>61</v>
      </c>
      <c r="L105" s="90" t="s">
        <v>62</v>
      </c>
      <c r="M105" s="90" t="s">
        <v>63</v>
      </c>
      <c r="N105" s="90" t="s">
        <v>64</v>
      </c>
      <c r="O105" s="90" t="s">
        <v>65</v>
      </c>
      <c r="P105" s="90" t="s">
        <v>66</v>
      </c>
      <c r="Q105" s="90" t="s">
        <v>67</v>
      </c>
      <c r="R105" s="90" t="s">
        <v>68</v>
      </c>
      <c r="S105" s="90" t="s">
        <v>69</v>
      </c>
      <c r="T105" s="90" t="s">
        <v>70</v>
      </c>
      <c r="U105" s="90" t="s">
        <v>71</v>
      </c>
      <c r="V105" s="90" t="s">
        <v>72</v>
      </c>
    </row>
    <row r="106" spans="1:24" s="14" customFormat="1" ht="23.25" customHeight="1" x14ac:dyDescent="0.15">
      <c r="A106" s="27"/>
      <c r="B106" s="867" t="s">
        <v>122</v>
      </c>
      <c r="C106" s="890" t="s">
        <v>123</v>
      </c>
      <c r="D106" s="891"/>
      <c r="E106" s="894" t="s">
        <v>124</v>
      </c>
      <c r="F106" s="895"/>
      <c r="G106" s="895"/>
      <c r="H106" s="895"/>
      <c r="I106" s="895"/>
      <c r="J106" s="896"/>
      <c r="K106" s="212"/>
      <c r="L106" s="212"/>
      <c r="M106" s="212"/>
      <c r="N106" s="212"/>
      <c r="O106" s="212"/>
      <c r="P106" s="212"/>
      <c r="Q106" s="212"/>
      <c r="R106" s="213"/>
      <c r="S106" s="212"/>
      <c r="T106" s="212"/>
      <c r="U106" s="212"/>
      <c r="V106" s="212"/>
    </row>
    <row r="107" spans="1:24" s="14" customFormat="1" ht="23.25" customHeight="1" x14ac:dyDescent="0.15">
      <c r="A107" s="27"/>
      <c r="B107" s="889"/>
      <c r="C107" s="892"/>
      <c r="D107" s="893"/>
      <c r="E107" s="883" t="s">
        <v>125</v>
      </c>
      <c r="F107" s="897"/>
      <c r="G107" s="897"/>
      <c r="H107" s="897"/>
      <c r="I107" s="897"/>
      <c r="J107" s="898"/>
      <c r="K107" s="74"/>
      <c r="L107" s="74"/>
      <c r="M107" s="74"/>
      <c r="N107" s="74"/>
      <c r="O107" s="74"/>
      <c r="P107" s="74"/>
      <c r="Q107" s="74"/>
      <c r="R107" s="211"/>
      <c r="S107" s="74"/>
      <c r="T107" s="74"/>
      <c r="U107" s="74"/>
      <c r="V107" s="74"/>
    </row>
    <row r="108" spans="1:24" s="14" customFormat="1" ht="23.25" customHeight="1" x14ac:dyDescent="0.15">
      <c r="A108" s="27"/>
      <c r="B108" s="889"/>
      <c r="C108" s="892"/>
      <c r="D108" s="893"/>
      <c r="E108" s="883" t="s">
        <v>126</v>
      </c>
      <c r="F108" s="897"/>
      <c r="G108" s="897"/>
      <c r="H108" s="897"/>
      <c r="I108" s="897"/>
      <c r="J108" s="898"/>
      <c r="K108" s="74"/>
      <c r="L108" s="74"/>
      <c r="M108" s="74"/>
      <c r="N108" s="74"/>
      <c r="O108" s="74"/>
      <c r="P108" s="74"/>
      <c r="Q108" s="74"/>
      <c r="R108" s="211"/>
      <c r="S108" s="74"/>
      <c r="T108" s="74"/>
      <c r="U108" s="74"/>
      <c r="V108" s="74"/>
    </row>
    <row r="109" spans="1:24" s="14" customFormat="1" ht="23.25" customHeight="1" x14ac:dyDescent="0.15">
      <c r="A109" s="27"/>
      <c r="B109" s="889"/>
      <c r="C109" s="892"/>
      <c r="D109" s="893"/>
      <c r="E109" s="883" t="s">
        <v>127</v>
      </c>
      <c r="F109" s="897"/>
      <c r="G109" s="897"/>
      <c r="H109" s="897"/>
      <c r="I109" s="897"/>
      <c r="J109" s="898"/>
      <c r="K109" s="74"/>
      <c r="L109" s="74"/>
      <c r="M109" s="74"/>
      <c r="N109" s="74"/>
      <c r="O109" s="74"/>
      <c r="P109" s="74"/>
      <c r="Q109" s="74"/>
      <c r="R109" s="211"/>
      <c r="S109" s="74"/>
      <c r="T109" s="74"/>
      <c r="U109" s="74"/>
      <c r="V109" s="74"/>
    </row>
    <row r="110" spans="1:24" s="14" customFormat="1" ht="23.25" customHeight="1" x14ac:dyDescent="0.15">
      <c r="A110" s="27"/>
      <c r="B110" s="889"/>
      <c r="C110" s="892"/>
      <c r="D110" s="893"/>
      <c r="E110" s="883" t="s">
        <v>128</v>
      </c>
      <c r="F110" s="897"/>
      <c r="G110" s="897"/>
      <c r="H110" s="897"/>
      <c r="I110" s="897"/>
      <c r="J110" s="898"/>
      <c r="K110" s="74"/>
      <c r="L110" s="74"/>
      <c r="M110" s="74"/>
      <c r="N110" s="74"/>
      <c r="O110" s="74"/>
      <c r="P110" s="74"/>
      <c r="Q110" s="74"/>
      <c r="R110" s="211"/>
      <c r="S110" s="74"/>
      <c r="T110" s="74"/>
      <c r="U110" s="74"/>
      <c r="V110" s="74"/>
    </row>
    <row r="111" spans="1:24" s="14" customFormat="1" ht="33.75" customHeight="1" x14ac:dyDescent="0.15">
      <c r="A111" s="27"/>
      <c r="B111" s="889"/>
      <c r="C111" s="899" t="s">
        <v>76</v>
      </c>
      <c r="D111" s="900"/>
      <c r="E111" s="883" t="s">
        <v>129</v>
      </c>
      <c r="F111" s="897"/>
      <c r="G111" s="897"/>
      <c r="H111" s="897"/>
      <c r="I111" s="897"/>
      <c r="J111" s="898"/>
      <c r="K111" s="871"/>
      <c r="L111" s="863"/>
      <c r="M111" s="863"/>
      <c r="N111" s="863"/>
      <c r="O111" s="863"/>
      <c r="P111" s="863"/>
      <c r="Q111" s="863"/>
      <c r="R111" s="863"/>
      <c r="S111" s="863"/>
      <c r="T111" s="863"/>
      <c r="U111" s="863"/>
      <c r="V111" s="864"/>
    </row>
    <row r="112" spans="1:24" s="14" customFormat="1" ht="23.25" customHeight="1" x14ac:dyDescent="0.15">
      <c r="A112" s="27"/>
      <c r="B112" s="889"/>
      <c r="C112" s="901" t="s">
        <v>130</v>
      </c>
      <c r="D112" s="902"/>
      <c r="E112" s="883" t="s">
        <v>131</v>
      </c>
      <c r="F112" s="897"/>
      <c r="G112" s="897"/>
      <c r="H112" s="897"/>
      <c r="I112" s="897"/>
      <c r="J112" s="898"/>
      <c r="K112" s="905"/>
      <c r="L112" s="906"/>
      <c r="M112" s="906"/>
      <c r="N112" s="906"/>
      <c r="O112" s="906"/>
      <c r="P112" s="906"/>
      <c r="Q112" s="906"/>
      <c r="R112" s="906"/>
      <c r="S112" s="906"/>
      <c r="T112" s="906"/>
      <c r="U112" s="906"/>
      <c r="V112" s="907"/>
    </row>
    <row r="113" spans="1:25" s="14" customFormat="1" ht="23.25" customHeight="1" x14ac:dyDescent="0.15">
      <c r="A113" s="27"/>
      <c r="B113" s="889"/>
      <c r="C113" s="903"/>
      <c r="D113" s="904"/>
      <c r="E113" s="883" t="s">
        <v>132</v>
      </c>
      <c r="F113" s="897"/>
      <c r="G113" s="897"/>
      <c r="H113" s="897"/>
      <c r="I113" s="897"/>
      <c r="J113" s="898"/>
      <c r="K113" s="905"/>
      <c r="L113" s="906"/>
      <c r="M113" s="906"/>
      <c r="N113" s="906"/>
      <c r="O113" s="906"/>
      <c r="P113" s="906"/>
      <c r="Q113" s="906"/>
      <c r="R113" s="906"/>
      <c r="S113" s="906"/>
      <c r="T113" s="906"/>
      <c r="U113" s="906"/>
      <c r="V113" s="907"/>
    </row>
    <row r="114" spans="1:25" s="14" customFormat="1" ht="23.25" customHeight="1" x14ac:dyDescent="0.15">
      <c r="A114" s="27"/>
      <c r="B114" s="889"/>
      <c r="C114" s="903"/>
      <c r="D114" s="904"/>
      <c r="E114" s="883" t="s">
        <v>133</v>
      </c>
      <c r="F114" s="897"/>
      <c r="G114" s="897"/>
      <c r="H114" s="897"/>
      <c r="I114" s="897"/>
      <c r="J114" s="898"/>
      <c r="K114" s="905"/>
      <c r="L114" s="906"/>
      <c r="M114" s="906"/>
      <c r="N114" s="906"/>
      <c r="O114" s="906"/>
      <c r="P114" s="906"/>
      <c r="Q114" s="906"/>
      <c r="R114" s="906"/>
      <c r="S114" s="906"/>
      <c r="T114" s="906"/>
      <c r="U114" s="906"/>
      <c r="V114" s="907"/>
    </row>
    <row r="115" spans="1:25" s="14" customFormat="1" ht="23.25" customHeight="1" x14ac:dyDescent="0.15">
      <c r="A115" s="27"/>
      <c r="B115" s="889"/>
      <c r="C115" s="903"/>
      <c r="D115" s="904"/>
      <c r="E115" s="883" t="s">
        <v>134</v>
      </c>
      <c r="F115" s="897"/>
      <c r="G115" s="897"/>
      <c r="H115" s="897"/>
      <c r="I115" s="897"/>
      <c r="J115" s="898"/>
      <c r="K115" s="905"/>
      <c r="L115" s="906"/>
      <c r="M115" s="906"/>
      <c r="N115" s="906"/>
      <c r="O115" s="906"/>
      <c r="P115" s="906"/>
      <c r="Q115" s="906"/>
      <c r="R115" s="906"/>
      <c r="S115" s="906"/>
      <c r="T115" s="906"/>
      <c r="U115" s="906"/>
      <c r="V115" s="907"/>
    </row>
    <row r="116" spans="1:25" s="14" customFormat="1" ht="24" customHeight="1" x14ac:dyDescent="0.15">
      <c r="A116" s="27"/>
      <c r="B116" s="908" t="s">
        <v>135</v>
      </c>
      <c r="C116" s="901" t="s">
        <v>136</v>
      </c>
      <c r="D116" s="902"/>
      <c r="E116" s="913" t="s">
        <v>137</v>
      </c>
      <c r="F116" s="914"/>
      <c r="G116" s="914"/>
      <c r="H116" s="914"/>
      <c r="I116" s="914"/>
      <c r="J116" s="915"/>
      <c r="K116" s="74"/>
      <c r="L116" s="74"/>
      <c r="M116" s="74"/>
      <c r="N116" s="74"/>
      <c r="O116" s="74"/>
      <c r="P116" s="74"/>
      <c r="Q116" s="74"/>
      <c r="R116" s="74"/>
      <c r="S116" s="74"/>
      <c r="T116" s="74"/>
      <c r="U116" s="74"/>
      <c r="V116" s="74"/>
    </row>
    <row r="117" spans="1:25" s="14" customFormat="1" ht="27" customHeight="1" x14ac:dyDescent="0.15">
      <c r="A117" s="27"/>
      <c r="B117" s="909"/>
      <c r="C117" s="903"/>
      <c r="D117" s="904"/>
      <c r="E117" s="916" t="s">
        <v>138</v>
      </c>
      <c r="F117" s="917"/>
      <c r="G117" s="917"/>
      <c r="H117" s="917"/>
      <c r="I117" s="917"/>
      <c r="J117" s="918"/>
      <c r="K117" s="74"/>
      <c r="L117" s="74"/>
      <c r="M117" s="74"/>
      <c r="N117" s="74"/>
      <c r="O117" s="74"/>
      <c r="P117" s="74"/>
      <c r="Q117" s="74"/>
      <c r="R117" s="74"/>
      <c r="S117" s="74"/>
      <c r="T117" s="74"/>
      <c r="U117" s="74"/>
      <c r="V117" s="74"/>
    </row>
    <row r="118" spans="1:25" s="14" customFormat="1" ht="35.25" customHeight="1" x14ac:dyDescent="0.15">
      <c r="A118" s="27"/>
      <c r="B118" s="909"/>
      <c r="C118" s="903"/>
      <c r="D118" s="904"/>
      <c r="E118" s="913" t="s">
        <v>139</v>
      </c>
      <c r="F118" s="914"/>
      <c r="G118" s="914"/>
      <c r="H118" s="914"/>
      <c r="I118" s="914"/>
      <c r="J118" s="915"/>
      <c r="K118" s="74"/>
      <c r="L118" s="74"/>
      <c r="M118" s="74"/>
      <c r="N118" s="74"/>
      <c r="O118" s="74"/>
      <c r="P118" s="74"/>
      <c r="Q118" s="74"/>
      <c r="R118" s="74"/>
      <c r="S118" s="74"/>
      <c r="T118" s="74"/>
      <c r="U118" s="74"/>
      <c r="V118" s="74"/>
    </row>
    <row r="119" spans="1:25" s="14" customFormat="1" ht="35.25" customHeight="1" x14ac:dyDescent="0.15">
      <c r="A119" s="27"/>
      <c r="B119" s="909"/>
      <c r="C119" s="903"/>
      <c r="D119" s="904"/>
      <c r="E119" s="913" t="s">
        <v>140</v>
      </c>
      <c r="F119" s="914"/>
      <c r="G119" s="914"/>
      <c r="H119" s="914"/>
      <c r="I119" s="914"/>
      <c r="J119" s="915"/>
      <c r="K119" s="74"/>
      <c r="L119" s="74"/>
      <c r="M119" s="74"/>
      <c r="N119" s="74"/>
      <c r="O119" s="74"/>
      <c r="P119" s="74"/>
      <c r="Q119" s="74"/>
      <c r="R119" s="74"/>
      <c r="S119" s="74"/>
      <c r="T119" s="74"/>
      <c r="U119" s="74"/>
      <c r="V119" s="74"/>
    </row>
    <row r="120" spans="1:25" s="14" customFormat="1" ht="23.25" customHeight="1" x14ac:dyDescent="0.15">
      <c r="A120" s="27"/>
      <c r="B120" s="910"/>
      <c r="C120" s="911"/>
      <c r="D120" s="912"/>
      <c r="E120" s="913" t="s">
        <v>141</v>
      </c>
      <c r="F120" s="914"/>
      <c r="G120" s="914"/>
      <c r="H120" s="914"/>
      <c r="I120" s="914"/>
      <c r="J120" s="915"/>
      <c r="K120" s="74"/>
      <c r="L120" s="74"/>
      <c r="M120" s="74"/>
      <c r="N120" s="74"/>
      <c r="O120" s="74"/>
      <c r="P120" s="74"/>
      <c r="Q120" s="74"/>
      <c r="R120" s="74"/>
      <c r="S120" s="74"/>
      <c r="T120" s="74"/>
      <c r="U120" s="74"/>
      <c r="V120" s="74"/>
    </row>
    <row r="121" spans="1:25" ht="24" customHeight="1" x14ac:dyDescent="0.4">
      <c r="A121" s="3"/>
      <c r="B121" s="830" t="s">
        <v>384</v>
      </c>
      <c r="C121" s="830"/>
      <c r="D121" s="830"/>
      <c r="E121" s="831" t="s">
        <v>58</v>
      </c>
      <c r="F121" s="832"/>
      <c r="G121" s="832"/>
      <c r="H121" s="832"/>
      <c r="I121" s="832"/>
      <c r="J121" s="833"/>
      <c r="K121" s="888" t="s">
        <v>60</v>
      </c>
      <c r="L121" s="888"/>
      <c r="M121" s="888"/>
      <c r="N121" s="888"/>
      <c r="O121" s="888"/>
      <c r="P121" s="888"/>
      <c r="Q121" s="888"/>
      <c r="R121" s="888"/>
      <c r="S121" s="888"/>
      <c r="T121" s="888"/>
      <c r="U121" s="888"/>
      <c r="V121" s="888"/>
    </row>
    <row r="122" spans="1:25" s="1" customFormat="1" ht="23.25" customHeight="1" x14ac:dyDescent="0.15">
      <c r="A122" s="6"/>
      <c r="B122" s="830"/>
      <c r="C122" s="830"/>
      <c r="D122" s="830"/>
      <c r="E122" s="834"/>
      <c r="F122" s="835"/>
      <c r="G122" s="835"/>
      <c r="H122" s="835"/>
      <c r="I122" s="835"/>
      <c r="J122" s="836"/>
      <c r="K122" s="90" t="s">
        <v>61</v>
      </c>
      <c r="L122" s="90" t="s">
        <v>62</v>
      </c>
      <c r="M122" s="90" t="s">
        <v>63</v>
      </c>
      <c r="N122" s="90" t="s">
        <v>64</v>
      </c>
      <c r="O122" s="90" t="s">
        <v>65</v>
      </c>
      <c r="P122" s="90" t="s">
        <v>66</v>
      </c>
      <c r="Q122" s="90" t="s">
        <v>67</v>
      </c>
      <c r="R122" s="90" t="s">
        <v>68</v>
      </c>
      <c r="S122" s="90" t="s">
        <v>69</v>
      </c>
      <c r="T122" s="90" t="s">
        <v>70</v>
      </c>
      <c r="U122" s="90" t="s">
        <v>71</v>
      </c>
      <c r="V122" s="90" t="s">
        <v>72</v>
      </c>
    </row>
    <row r="123" spans="1:25" s="14" customFormat="1" ht="37.5" customHeight="1" x14ac:dyDescent="0.15">
      <c r="A123" s="27"/>
      <c r="B123" s="908" t="s">
        <v>135</v>
      </c>
      <c r="C123" s="901" t="s">
        <v>142</v>
      </c>
      <c r="D123" s="902"/>
      <c r="E123" s="921"/>
      <c r="F123" s="922"/>
      <c r="G123" s="922"/>
      <c r="H123" s="922"/>
      <c r="I123" s="922"/>
      <c r="J123" s="923"/>
      <c r="K123" s="74"/>
      <c r="L123" s="74"/>
      <c r="M123" s="74"/>
      <c r="N123" s="74"/>
      <c r="O123" s="74"/>
      <c r="P123" s="74"/>
      <c r="Q123" s="74"/>
      <c r="R123" s="74"/>
      <c r="S123" s="74"/>
      <c r="T123" s="74"/>
      <c r="U123" s="74"/>
      <c r="V123" s="74"/>
    </row>
    <row r="124" spans="1:25" s="14" customFormat="1" ht="37.5" customHeight="1" x14ac:dyDescent="0.15">
      <c r="A124" s="27"/>
      <c r="B124" s="909"/>
      <c r="C124" s="903"/>
      <c r="D124" s="904"/>
      <c r="E124" s="921"/>
      <c r="F124" s="922"/>
      <c r="G124" s="922"/>
      <c r="H124" s="922"/>
      <c r="I124" s="922"/>
      <c r="J124" s="923"/>
      <c r="K124" s="74"/>
      <c r="L124" s="74"/>
      <c r="M124" s="74"/>
      <c r="N124" s="74"/>
      <c r="O124" s="74"/>
      <c r="P124" s="74"/>
      <c r="Q124" s="74"/>
      <c r="R124" s="74"/>
      <c r="S124" s="74"/>
      <c r="T124" s="74"/>
      <c r="U124" s="74"/>
      <c r="V124" s="74"/>
    </row>
    <row r="125" spans="1:25" s="14" customFormat="1" ht="37.5" customHeight="1" x14ac:dyDescent="0.15">
      <c r="A125" s="27"/>
      <c r="B125" s="909"/>
      <c r="C125" s="903"/>
      <c r="D125" s="904"/>
      <c r="E125" s="921"/>
      <c r="F125" s="922"/>
      <c r="G125" s="922"/>
      <c r="H125" s="922"/>
      <c r="I125" s="922"/>
      <c r="J125" s="923"/>
      <c r="K125" s="74"/>
      <c r="L125" s="74"/>
      <c r="M125" s="74"/>
      <c r="N125" s="74"/>
      <c r="O125" s="74"/>
      <c r="P125" s="74"/>
      <c r="Q125" s="74"/>
      <c r="R125" s="74"/>
      <c r="S125" s="74"/>
      <c r="T125" s="74"/>
      <c r="U125" s="74"/>
      <c r="V125" s="74"/>
    </row>
    <row r="126" spans="1:25" s="14" customFormat="1" ht="37.5" customHeight="1" x14ac:dyDescent="0.15">
      <c r="A126" s="27"/>
      <c r="B126" s="909"/>
      <c r="C126" s="903"/>
      <c r="D126" s="904"/>
      <c r="E126" s="921"/>
      <c r="F126" s="922"/>
      <c r="G126" s="922"/>
      <c r="H126" s="922"/>
      <c r="I126" s="922"/>
      <c r="J126" s="923"/>
      <c r="K126" s="74"/>
      <c r="L126" s="74"/>
      <c r="M126" s="74"/>
      <c r="N126" s="74"/>
      <c r="O126" s="74"/>
      <c r="P126" s="74"/>
      <c r="Q126" s="74"/>
      <c r="R126" s="74"/>
      <c r="S126" s="74"/>
      <c r="T126" s="74"/>
      <c r="U126" s="74"/>
      <c r="V126" s="74"/>
    </row>
    <row r="127" spans="1:25" s="14" customFormat="1" ht="37.5" customHeight="1" x14ac:dyDescent="0.15">
      <c r="A127" s="27"/>
      <c r="B127" s="909"/>
      <c r="C127" s="903"/>
      <c r="D127" s="904"/>
      <c r="E127" s="921"/>
      <c r="F127" s="922"/>
      <c r="G127" s="922"/>
      <c r="H127" s="922"/>
      <c r="I127" s="922"/>
      <c r="J127" s="923"/>
      <c r="K127" s="74"/>
      <c r="L127" s="74"/>
      <c r="M127" s="74"/>
      <c r="N127" s="74"/>
      <c r="O127" s="74"/>
      <c r="P127" s="74"/>
      <c r="Q127" s="74"/>
      <c r="R127" s="74"/>
      <c r="S127" s="74"/>
      <c r="T127" s="74"/>
      <c r="U127" s="74"/>
      <c r="V127" s="74"/>
    </row>
    <row r="128" spans="1:25" s="14" customFormat="1" ht="21" customHeight="1" x14ac:dyDescent="0.15">
      <c r="A128" s="27"/>
      <c r="B128" s="909"/>
      <c r="C128" s="911"/>
      <c r="D128" s="912"/>
      <c r="E128" s="926" t="s">
        <v>143</v>
      </c>
      <c r="F128" s="927"/>
      <c r="G128" s="927"/>
      <c r="H128" s="927"/>
      <c r="I128" s="927"/>
      <c r="J128" s="927"/>
      <c r="K128" s="927"/>
      <c r="L128" s="927"/>
      <c r="M128" s="927"/>
      <c r="N128" s="927"/>
      <c r="O128" s="927"/>
      <c r="P128" s="927"/>
      <c r="Q128" s="927"/>
      <c r="R128" s="927"/>
      <c r="S128" s="927"/>
      <c r="T128" s="927"/>
      <c r="U128" s="927"/>
      <c r="V128" s="928"/>
      <c r="Y128" s="14" t="s">
        <v>144</v>
      </c>
    </row>
    <row r="129" spans="1:34" s="14" customFormat="1" ht="22.5" customHeight="1" x14ac:dyDescent="0.15">
      <c r="A129" s="27"/>
      <c r="B129" s="910"/>
      <c r="C129" s="919" t="s">
        <v>145</v>
      </c>
      <c r="D129" s="919"/>
      <c r="E129" s="883" t="s">
        <v>146</v>
      </c>
      <c r="F129" s="897"/>
      <c r="G129" s="897"/>
      <c r="H129" s="897"/>
      <c r="I129" s="897"/>
      <c r="J129" s="898"/>
      <c r="K129" s="74"/>
      <c r="L129" s="74"/>
      <c r="M129" s="74"/>
      <c r="N129" s="74"/>
      <c r="O129" s="74"/>
      <c r="P129" s="74"/>
      <c r="Q129" s="74"/>
      <c r="R129" s="74"/>
      <c r="S129" s="74"/>
      <c r="T129" s="74"/>
      <c r="U129" s="74"/>
      <c r="V129" s="74"/>
    </row>
    <row r="130" spans="1:34" s="14" customFormat="1" ht="31.5" customHeight="1" x14ac:dyDescent="0.15">
      <c r="A130" s="27"/>
      <c r="B130" s="25" t="s">
        <v>147</v>
      </c>
      <c r="C130" s="27"/>
      <c r="D130" s="38"/>
      <c r="E130" s="55"/>
      <c r="F130" s="55"/>
      <c r="G130" s="55"/>
      <c r="H130" s="55"/>
      <c r="I130" s="55"/>
      <c r="K130" s="25" t="s">
        <v>57</v>
      </c>
      <c r="X130" s="55"/>
      <c r="Z130" s="55"/>
      <c r="AA130" s="38"/>
      <c r="AB130" s="38"/>
    </row>
    <row r="131" spans="1:34" ht="21.75" customHeight="1" x14ac:dyDescent="0.15">
      <c r="A131" s="3"/>
      <c r="B131" s="830" t="s">
        <v>384</v>
      </c>
      <c r="C131" s="830"/>
      <c r="D131" s="920" t="s">
        <v>58</v>
      </c>
      <c r="E131" s="832"/>
      <c r="F131" s="832"/>
      <c r="G131" s="832"/>
      <c r="H131" s="832"/>
      <c r="I131" s="832"/>
      <c r="J131" s="699" t="s">
        <v>60</v>
      </c>
      <c r="K131" s="847"/>
      <c r="L131" s="847"/>
      <c r="M131" s="847"/>
      <c r="N131" s="847"/>
      <c r="O131" s="847"/>
      <c r="P131" s="847"/>
      <c r="Q131" s="847"/>
      <c r="R131" s="847"/>
      <c r="S131" s="847"/>
      <c r="T131" s="847"/>
      <c r="U131" s="700"/>
      <c r="V131" s="924" t="s">
        <v>148</v>
      </c>
    </row>
    <row r="132" spans="1:34" s="1" customFormat="1" ht="24.75" customHeight="1" x14ac:dyDescent="0.15">
      <c r="A132" s="6"/>
      <c r="B132" s="830"/>
      <c r="C132" s="830"/>
      <c r="D132" s="834"/>
      <c r="E132" s="835"/>
      <c r="F132" s="835"/>
      <c r="G132" s="835"/>
      <c r="H132" s="835"/>
      <c r="I132" s="835"/>
      <c r="J132" s="90" t="s">
        <v>61</v>
      </c>
      <c r="K132" s="90" t="s">
        <v>62</v>
      </c>
      <c r="L132" s="90" t="s">
        <v>63</v>
      </c>
      <c r="M132" s="90" t="s">
        <v>64</v>
      </c>
      <c r="N132" s="90" t="s">
        <v>65</v>
      </c>
      <c r="O132" s="90" t="s">
        <v>66</v>
      </c>
      <c r="P132" s="90" t="s">
        <v>67</v>
      </c>
      <c r="Q132" s="90" t="s">
        <v>68</v>
      </c>
      <c r="R132" s="90" t="s">
        <v>69</v>
      </c>
      <c r="S132" s="90" t="s">
        <v>70</v>
      </c>
      <c r="T132" s="90" t="s">
        <v>71</v>
      </c>
      <c r="U132" s="90" t="s">
        <v>72</v>
      </c>
      <c r="V132" s="925"/>
    </row>
    <row r="133" spans="1:34" s="14" customFormat="1" ht="34.5" customHeight="1" x14ac:dyDescent="0.15">
      <c r="A133" s="27"/>
      <c r="B133" s="940" t="s">
        <v>149</v>
      </c>
      <c r="C133" s="941"/>
      <c r="D133" s="921"/>
      <c r="E133" s="922"/>
      <c r="F133" s="922"/>
      <c r="G133" s="922"/>
      <c r="H133" s="922"/>
      <c r="I133" s="922"/>
      <c r="J133" s="74"/>
      <c r="K133" s="74"/>
      <c r="L133" s="74"/>
      <c r="M133" s="74"/>
      <c r="N133" s="74"/>
      <c r="O133" s="74"/>
      <c r="P133" s="74"/>
      <c r="Q133" s="74"/>
      <c r="R133" s="74"/>
      <c r="S133" s="74"/>
      <c r="T133" s="74"/>
      <c r="U133" s="222"/>
      <c r="V133" s="109"/>
    </row>
    <row r="134" spans="1:34" s="14" customFormat="1" ht="34.5" customHeight="1" x14ac:dyDescent="0.15">
      <c r="A134" s="27"/>
      <c r="B134" s="942"/>
      <c r="C134" s="943"/>
      <c r="D134" s="921"/>
      <c r="E134" s="922"/>
      <c r="F134" s="922"/>
      <c r="G134" s="922"/>
      <c r="H134" s="922"/>
      <c r="I134" s="922"/>
      <c r="J134" s="74"/>
      <c r="K134" s="74"/>
      <c r="L134" s="74"/>
      <c r="M134" s="74"/>
      <c r="N134" s="74"/>
      <c r="O134" s="74"/>
      <c r="P134" s="74"/>
      <c r="Q134" s="74"/>
      <c r="R134" s="74"/>
      <c r="S134" s="74"/>
      <c r="T134" s="74"/>
      <c r="U134" s="222"/>
      <c r="V134" s="110"/>
    </row>
    <row r="135" spans="1:34" s="14" customFormat="1" ht="34.5" customHeight="1" x14ac:dyDescent="0.15">
      <c r="A135" s="27"/>
      <c r="B135" s="942"/>
      <c r="C135" s="943"/>
      <c r="D135" s="921"/>
      <c r="E135" s="922"/>
      <c r="F135" s="922"/>
      <c r="G135" s="922"/>
      <c r="H135" s="922"/>
      <c r="I135" s="922"/>
      <c r="J135" s="74"/>
      <c r="K135" s="74"/>
      <c r="L135" s="74"/>
      <c r="M135" s="74"/>
      <c r="N135" s="74"/>
      <c r="O135" s="74"/>
      <c r="P135" s="74"/>
      <c r="Q135" s="74"/>
      <c r="R135" s="74"/>
      <c r="S135" s="74"/>
      <c r="T135" s="74"/>
      <c r="U135" s="222"/>
      <c r="V135" s="110"/>
    </row>
    <row r="136" spans="1:34" s="14" customFormat="1" ht="34.5" customHeight="1" x14ac:dyDescent="0.15">
      <c r="A136" s="27"/>
      <c r="B136" s="942"/>
      <c r="C136" s="943"/>
      <c r="D136" s="921"/>
      <c r="E136" s="922"/>
      <c r="F136" s="922"/>
      <c r="G136" s="922"/>
      <c r="H136" s="922"/>
      <c r="I136" s="922"/>
      <c r="J136" s="74"/>
      <c r="K136" s="74"/>
      <c r="L136" s="74"/>
      <c r="M136" s="74"/>
      <c r="N136" s="74"/>
      <c r="O136" s="74"/>
      <c r="P136" s="74"/>
      <c r="Q136" s="74"/>
      <c r="R136" s="74"/>
      <c r="S136" s="74"/>
      <c r="T136" s="74"/>
      <c r="U136" s="222"/>
      <c r="V136" s="110"/>
    </row>
    <row r="137" spans="1:34" s="14" customFormat="1" ht="34.5" customHeight="1" x14ac:dyDescent="0.15">
      <c r="A137" s="27"/>
      <c r="B137" s="944"/>
      <c r="C137" s="945"/>
      <c r="D137" s="921"/>
      <c r="E137" s="922"/>
      <c r="F137" s="922"/>
      <c r="G137" s="922"/>
      <c r="H137" s="922"/>
      <c r="I137" s="922"/>
      <c r="J137" s="74"/>
      <c r="K137" s="74"/>
      <c r="L137" s="74"/>
      <c r="M137" s="74"/>
      <c r="N137" s="74"/>
      <c r="O137" s="74"/>
      <c r="P137" s="74"/>
      <c r="Q137" s="74"/>
      <c r="R137" s="74"/>
      <c r="S137" s="74"/>
      <c r="T137" s="74"/>
      <c r="U137" s="222"/>
      <c r="V137" s="110"/>
    </row>
    <row r="138" spans="1:34" s="14" customFormat="1" ht="15.75" customHeight="1" x14ac:dyDescent="0.15">
      <c r="A138" s="27"/>
      <c r="B138" s="929"/>
      <c r="C138" s="930"/>
      <c r="D138" s="931" t="s">
        <v>143</v>
      </c>
      <c r="E138" s="931"/>
      <c r="F138" s="931"/>
      <c r="G138" s="931"/>
      <c r="H138" s="931"/>
      <c r="I138" s="931"/>
      <c r="J138" s="931"/>
      <c r="K138" s="108"/>
      <c r="L138" s="108"/>
      <c r="M138" s="108"/>
      <c r="N138" s="108"/>
      <c r="O138" s="108"/>
      <c r="P138" s="108"/>
      <c r="Q138" s="108"/>
      <c r="R138" s="108"/>
      <c r="S138" s="108"/>
      <c r="T138" s="108"/>
      <c r="U138" s="108"/>
      <c r="V138" s="111"/>
      <c r="Y138" s="14" t="s">
        <v>144</v>
      </c>
    </row>
    <row r="139" spans="1:34" s="14" customFormat="1" ht="25.5" customHeight="1" x14ac:dyDescent="0.15">
      <c r="A139" s="27"/>
      <c r="B139" s="699"/>
      <c r="C139" s="847"/>
      <c r="D139" s="932" t="s">
        <v>395</v>
      </c>
      <c r="E139" s="933"/>
      <c r="F139" s="933"/>
      <c r="G139" s="933"/>
      <c r="H139" s="933"/>
      <c r="I139" s="934"/>
      <c r="J139" s="74"/>
      <c r="K139" s="74"/>
      <c r="L139" s="74"/>
      <c r="M139" s="74"/>
      <c r="N139" s="74"/>
      <c r="O139" s="74"/>
      <c r="P139" s="74"/>
      <c r="Q139" s="74"/>
      <c r="R139" s="74"/>
      <c r="S139" s="74"/>
      <c r="T139" s="74"/>
      <c r="U139" s="222"/>
      <c r="V139" s="110"/>
    </row>
    <row r="140" spans="1:34" s="14" customFormat="1" ht="60.75" customHeight="1" thickBot="1" x14ac:dyDescent="0.2">
      <c r="A140" s="27"/>
      <c r="B140" s="877" t="s">
        <v>388</v>
      </c>
      <c r="C140" s="877"/>
      <c r="D140" s="877"/>
      <c r="E140" s="877"/>
      <c r="F140" s="877"/>
      <c r="G140" s="877"/>
      <c r="H140" s="877"/>
      <c r="I140" s="877"/>
      <c r="J140" s="877"/>
      <c r="K140" s="877"/>
      <c r="L140" s="877"/>
      <c r="M140" s="877"/>
      <c r="N140" s="877"/>
      <c r="O140" s="877"/>
      <c r="P140" s="877"/>
      <c r="Q140" s="877"/>
      <c r="R140" s="877"/>
      <c r="S140" s="877"/>
      <c r="T140" s="877"/>
      <c r="U140" s="877"/>
      <c r="V140" s="877"/>
      <c r="W140" s="877"/>
    </row>
    <row r="141" spans="1:34" s="92" customFormat="1" ht="26.25" customHeight="1" x14ac:dyDescent="0.4">
      <c r="B141" s="112" t="s">
        <v>387</v>
      </c>
      <c r="C141" s="113"/>
      <c r="D141" s="113"/>
      <c r="E141" s="113"/>
      <c r="F141" s="113"/>
      <c r="G141" s="113"/>
      <c r="H141" s="113"/>
      <c r="I141" s="113"/>
      <c r="J141" s="113"/>
      <c r="K141" s="113"/>
      <c r="L141" s="113"/>
      <c r="M141" s="113"/>
      <c r="N141" s="113"/>
      <c r="O141" s="113"/>
      <c r="P141" s="113"/>
      <c r="Q141" s="113"/>
      <c r="R141" s="113"/>
      <c r="S141" s="113"/>
      <c r="T141" s="113"/>
      <c r="U141" s="113"/>
      <c r="V141" s="114"/>
      <c r="W141" s="115"/>
    </row>
    <row r="142" spans="1:34" s="120" customFormat="1" ht="26.25" customHeight="1" x14ac:dyDescent="0.15">
      <c r="A142" s="116"/>
      <c r="B142" s="935" t="s">
        <v>150</v>
      </c>
      <c r="C142" s="936"/>
      <c r="D142" s="936"/>
      <c r="E142" s="936"/>
      <c r="F142" s="937"/>
      <c r="G142" s="117"/>
      <c r="H142" s="537" t="s">
        <v>151</v>
      </c>
      <c r="I142" s="621"/>
      <c r="J142" s="621"/>
      <c r="K142" s="118"/>
      <c r="L142" s="118"/>
      <c r="M142" s="119"/>
      <c r="N142" s="117"/>
      <c r="O142" s="938" t="s">
        <v>152</v>
      </c>
      <c r="P142" s="939"/>
      <c r="Q142" s="939"/>
      <c r="R142" s="939"/>
      <c r="S142" s="939"/>
      <c r="T142" s="939"/>
      <c r="V142" s="121"/>
      <c r="W142" s="38"/>
    </row>
    <row r="143" spans="1:34" s="120" customFormat="1" ht="26.25" customHeight="1" x14ac:dyDescent="0.4">
      <c r="A143" s="116"/>
      <c r="B143" s="950" t="s">
        <v>153</v>
      </c>
      <c r="C143" s="951"/>
      <c r="D143" s="951"/>
      <c r="E143" s="951"/>
      <c r="F143" s="951"/>
      <c r="G143" s="952"/>
      <c r="H143" s="953"/>
      <c r="I143" s="953"/>
      <c r="J143" s="954"/>
      <c r="K143" s="955" t="s">
        <v>389</v>
      </c>
      <c r="L143" s="956"/>
      <c r="M143" s="956"/>
      <c r="N143" s="956"/>
      <c r="O143" s="956"/>
      <c r="P143" s="957"/>
      <c r="Q143" s="952"/>
      <c r="R143" s="953"/>
      <c r="S143" s="953"/>
      <c r="T143" s="953"/>
      <c r="U143" s="953"/>
      <c r="V143" s="958"/>
      <c r="W143" s="42"/>
      <c r="AC143" s="92"/>
      <c r="AD143" s="92"/>
      <c r="AE143" s="92"/>
      <c r="AF143" s="92"/>
      <c r="AG143" s="92"/>
      <c r="AH143" s="92"/>
    </row>
    <row r="144" spans="1:34" s="120" customFormat="1" ht="35.25" customHeight="1" thickBot="1" x14ac:dyDescent="0.2">
      <c r="A144" s="116"/>
      <c r="B144" s="122"/>
      <c r="C144" s="959" t="s">
        <v>154</v>
      </c>
      <c r="D144" s="959"/>
      <c r="E144" s="959"/>
      <c r="F144" s="959"/>
      <c r="G144" s="959"/>
      <c r="H144" s="959"/>
      <c r="I144" s="959"/>
      <c r="J144" s="959"/>
      <c r="K144" s="123"/>
      <c r="L144" s="123"/>
      <c r="M144" s="123"/>
      <c r="N144" s="123"/>
      <c r="O144" s="123"/>
      <c r="P144" s="123"/>
      <c r="Q144" s="123"/>
      <c r="R144" s="123"/>
      <c r="S144" s="123"/>
      <c r="T144" s="123"/>
      <c r="U144" s="123"/>
      <c r="V144" s="124"/>
      <c r="W144" s="125"/>
    </row>
    <row r="145" spans="1:23" s="120" customFormat="1" ht="24" customHeight="1" x14ac:dyDescent="0.15">
      <c r="A145" s="116"/>
      <c r="B145" s="7" t="s">
        <v>155</v>
      </c>
      <c r="C145" s="7"/>
      <c r="D145" s="7"/>
      <c r="E145" s="7"/>
      <c r="F145" s="7"/>
      <c r="H145" s="126"/>
      <c r="I145" s="98"/>
      <c r="J145" s="98"/>
      <c r="K145" s="98"/>
      <c r="L145" s="98"/>
      <c r="M145" s="98"/>
      <c r="N145" s="98"/>
      <c r="O145" s="127"/>
      <c r="P145" s="98"/>
      <c r="Q145" s="98"/>
      <c r="R145" s="98"/>
      <c r="S145" s="98"/>
      <c r="T145" s="98"/>
      <c r="U145" s="98"/>
      <c r="V145" s="98"/>
      <c r="W145" s="41"/>
    </row>
    <row r="146" spans="1:23" s="120" customFormat="1" ht="27" customHeight="1" x14ac:dyDescent="0.15">
      <c r="A146" s="116"/>
      <c r="B146" s="960"/>
      <c r="C146" s="961"/>
      <c r="D146" s="961"/>
      <c r="E146" s="961"/>
      <c r="F146" s="961"/>
      <c r="G146" s="961"/>
      <c r="H146" s="961"/>
      <c r="I146" s="961"/>
      <c r="J146" s="961"/>
      <c r="K146" s="961"/>
      <c r="L146" s="961"/>
      <c r="M146" s="961"/>
      <c r="N146" s="961"/>
      <c r="O146" s="961"/>
      <c r="P146" s="961"/>
      <c r="Q146" s="961"/>
      <c r="R146" s="961"/>
      <c r="S146" s="961"/>
      <c r="T146" s="961"/>
      <c r="U146" s="961"/>
      <c r="V146" s="962"/>
      <c r="W146" s="41"/>
    </row>
    <row r="147" spans="1:23" s="120" customFormat="1" ht="9" customHeight="1" x14ac:dyDescent="0.15">
      <c r="A147" s="116"/>
      <c r="B147" s="98"/>
      <c r="C147" s="98"/>
      <c r="D147" s="98"/>
      <c r="E147" s="98"/>
      <c r="F147" s="98"/>
      <c r="G147" s="98"/>
      <c r="H147" s="98"/>
      <c r="I147" s="41"/>
      <c r="J147" s="7"/>
      <c r="K147" s="7"/>
      <c r="L147" s="7"/>
      <c r="M147" s="7"/>
      <c r="N147" s="7"/>
      <c r="O147" s="98"/>
      <c r="P147" s="98"/>
      <c r="Q147" s="98"/>
      <c r="R147" s="98"/>
      <c r="S147" s="98"/>
      <c r="T147" s="98"/>
      <c r="U147" s="98"/>
      <c r="V147" s="98"/>
      <c r="W147" s="41"/>
    </row>
    <row r="148" spans="1:23" s="92" customFormat="1" ht="24.75" customHeight="1" x14ac:dyDescent="0.4">
      <c r="A148" s="106" t="s">
        <v>375</v>
      </c>
      <c r="L148" s="128"/>
      <c r="M148" s="129"/>
      <c r="N148" s="129"/>
      <c r="O148" s="129"/>
      <c r="R148" s="129"/>
      <c r="S148" s="129"/>
    </row>
    <row r="149" spans="1:23" s="92" customFormat="1" ht="56.25" customHeight="1" x14ac:dyDescent="0.4">
      <c r="A149" s="10"/>
      <c r="B149" s="946" t="s">
        <v>396</v>
      </c>
      <c r="C149" s="946"/>
      <c r="D149" s="946"/>
      <c r="E149" s="946"/>
      <c r="F149" s="946"/>
      <c r="G149" s="946"/>
      <c r="H149" s="946"/>
      <c r="I149" s="946"/>
      <c r="J149" s="946"/>
      <c r="K149" s="946"/>
      <c r="L149" s="946"/>
      <c r="M149" s="946"/>
      <c r="N149" s="946"/>
      <c r="O149" s="946"/>
      <c r="P149" s="946"/>
      <c r="Q149" s="946"/>
      <c r="R149" s="946"/>
      <c r="S149" s="946"/>
      <c r="T149" s="946"/>
      <c r="U149" s="946"/>
      <c r="V149" s="130"/>
    </row>
    <row r="150" spans="1:23" s="14" customFormat="1" ht="21.75" customHeight="1" x14ac:dyDescent="0.15">
      <c r="B150" s="699" t="s">
        <v>156</v>
      </c>
      <c r="C150" s="847"/>
      <c r="D150" s="847"/>
      <c r="E150" s="847"/>
      <c r="F150" s="847"/>
      <c r="G150" s="847"/>
      <c r="H150" s="847"/>
      <c r="I150" s="847"/>
      <c r="J150" s="847"/>
      <c r="K150" s="847"/>
      <c r="L150" s="847"/>
      <c r="M150" s="700"/>
      <c r="N150" s="831" t="s">
        <v>157</v>
      </c>
      <c r="O150" s="832"/>
      <c r="P150" s="833"/>
      <c r="Q150" s="699" t="s">
        <v>158</v>
      </c>
      <c r="R150" s="847"/>
      <c r="S150" s="847"/>
      <c r="T150" s="847"/>
      <c r="U150" s="700"/>
    </row>
    <row r="151" spans="1:23" s="14" customFormat="1" ht="28.5" customHeight="1" x14ac:dyDescent="0.15">
      <c r="B151" s="699" t="s">
        <v>159</v>
      </c>
      <c r="C151" s="700"/>
      <c r="D151" s="699" t="s">
        <v>58</v>
      </c>
      <c r="E151" s="847"/>
      <c r="F151" s="847"/>
      <c r="G151" s="700"/>
      <c r="H151" s="699" t="s">
        <v>160</v>
      </c>
      <c r="I151" s="847"/>
      <c r="J151" s="847"/>
      <c r="K151" s="847"/>
      <c r="L151" s="847"/>
      <c r="M151" s="700"/>
      <c r="N151" s="947" t="s">
        <v>161</v>
      </c>
      <c r="O151" s="948"/>
      <c r="P151" s="949"/>
      <c r="Q151" s="89" t="s">
        <v>162</v>
      </c>
      <c r="R151" s="89" t="s">
        <v>163</v>
      </c>
      <c r="S151" s="89" t="s">
        <v>164</v>
      </c>
      <c r="T151" s="89" t="s">
        <v>165</v>
      </c>
      <c r="U151" s="89" t="s">
        <v>166</v>
      </c>
    </row>
    <row r="152" spans="1:23" s="14" customFormat="1" ht="30.75" customHeight="1" x14ac:dyDescent="0.15">
      <c r="B152" s="969"/>
      <c r="C152" s="970"/>
      <c r="D152" s="971"/>
      <c r="E152" s="972"/>
      <c r="F152" s="972"/>
      <c r="G152" s="973"/>
      <c r="H152" s="965"/>
      <c r="I152" s="966"/>
      <c r="J152" s="966"/>
      <c r="K152" s="966"/>
      <c r="L152" s="966"/>
      <c r="M152" s="967"/>
      <c r="N152" s="968"/>
      <c r="O152" s="968"/>
      <c r="P152" s="131"/>
      <c r="Q152" s="74"/>
      <c r="R152" s="74"/>
      <c r="S152" s="74"/>
      <c r="T152" s="74"/>
      <c r="U152" s="74"/>
    </row>
    <row r="153" spans="1:23" s="14" customFormat="1" ht="30.75" customHeight="1" x14ac:dyDescent="0.15">
      <c r="B153" s="963"/>
      <c r="C153" s="964"/>
      <c r="D153" s="965"/>
      <c r="E153" s="966"/>
      <c r="F153" s="966"/>
      <c r="G153" s="967"/>
      <c r="H153" s="965"/>
      <c r="I153" s="966"/>
      <c r="J153" s="966"/>
      <c r="K153" s="966"/>
      <c r="L153" s="966"/>
      <c r="M153" s="967"/>
      <c r="N153" s="968"/>
      <c r="O153" s="968"/>
      <c r="P153" s="132"/>
      <c r="Q153" s="74"/>
      <c r="R153" s="74"/>
      <c r="S153" s="74"/>
      <c r="T153" s="74"/>
      <c r="U153" s="74"/>
    </row>
    <row r="154" spans="1:23" s="14" customFormat="1" ht="30.75" customHeight="1" x14ac:dyDescent="0.15">
      <c r="B154" s="963"/>
      <c r="C154" s="964"/>
      <c r="D154" s="965"/>
      <c r="E154" s="966"/>
      <c r="F154" s="966"/>
      <c r="G154" s="967"/>
      <c r="H154" s="965"/>
      <c r="I154" s="966"/>
      <c r="J154" s="966"/>
      <c r="K154" s="966"/>
      <c r="L154" s="966"/>
      <c r="M154" s="967"/>
      <c r="N154" s="968"/>
      <c r="O154" s="968"/>
      <c r="P154" s="132"/>
      <c r="Q154" s="74"/>
      <c r="R154" s="74"/>
      <c r="S154" s="74"/>
      <c r="T154" s="74"/>
      <c r="U154" s="74"/>
    </row>
    <row r="155" spans="1:23" s="14" customFormat="1" ht="30.75" customHeight="1" x14ac:dyDescent="0.15">
      <c r="B155" s="963"/>
      <c r="C155" s="964"/>
      <c r="D155" s="965"/>
      <c r="E155" s="966"/>
      <c r="F155" s="966"/>
      <c r="G155" s="967"/>
      <c r="H155" s="965"/>
      <c r="I155" s="966"/>
      <c r="J155" s="966"/>
      <c r="K155" s="966"/>
      <c r="L155" s="966"/>
      <c r="M155" s="967"/>
      <c r="N155" s="968"/>
      <c r="O155" s="968"/>
      <c r="P155" s="132"/>
      <c r="Q155" s="74"/>
      <c r="R155" s="74"/>
      <c r="S155" s="74"/>
      <c r="T155" s="74"/>
      <c r="U155" s="74"/>
    </row>
    <row r="156" spans="1:23" s="14" customFormat="1" ht="30.75" customHeight="1" x14ac:dyDescent="0.15">
      <c r="B156" s="963"/>
      <c r="C156" s="964"/>
      <c r="D156" s="965"/>
      <c r="E156" s="966"/>
      <c r="F156" s="966"/>
      <c r="G156" s="967"/>
      <c r="H156" s="965"/>
      <c r="I156" s="966"/>
      <c r="J156" s="966"/>
      <c r="K156" s="966"/>
      <c r="L156" s="966"/>
      <c r="M156" s="967"/>
      <c r="N156" s="975"/>
      <c r="O156" s="975"/>
      <c r="P156" s="132"/>
      <c r="Q156" s="74"/>
      <c r="R156" s="74"/>
      <c r="S156" s="74"/>
      <c r="T156" s="74"/>
      <c r="U156" s="74"/>
    </row>
    <row r="157" spans="1:23" s="14" customFormat="1" ht="30.75" customHeight="1" x14ac:dyDescent="0.15">
      <c r="B157" s="963"/>
      <c r="C157" s="964"/>
      <c r="D157" s="965"/>
      <c r="E157" s="966"/>
      <c r="F157" s="966"/>
      <c r="G157" s="967"/>
      <c r="H157" s="965"/>
      <c r="I157" s="966"/>
      <c r="J157" s="966"/>
      <c r="K157" s="966"/>
      <c r="L157" s="966"/>
      <c r="M157" s="967"/>
      <c r="N157" s="974"/>
      <c r="O157" s="974"/>
      <c r="P157" s="132"/>
      <c r="Q157" s="74"/>
      <c r="R157" s="74"/>
      <c r="S157" s="74"/>
      <c r="T157" s="74"/>
      <c r="U157" s="74"/>
    </row>
    <row r="158" spans="1:23" s="14" customFormat="1" ht="30.75" customHeight="1" x14ac:dyDescent="0.15">
      <c r="B158" s="963"/>
      <c r="C158" s="964"/>
      <c r="D158" s="965"/>
      <c r="E158" s="966"/>
      <c r="F158" s="966"/>
      <c r="G158" s="967"/>
      <c r="H158" s="965"/>
      <c r="I158" s="966"/>
      <c r="J158" s="966"/>
      <c r="K158" s="966"/>
      <c r="L158" s="966"/>
      <c r="M158" s="967"/>
      <c r="N158" s="974"/>
      <c r="O158" s="974"/>
      <c r="P158" s="132"/>
      <c r="Q158" s="74"/>
      <c r="R158" s="74"/>
      <c r="S158" s="74"/>
      <c r="T158" s="74"/>
      <c r="U158" s="74"/>
    </row>
    <row r="159" spans="1:23" s="14" customFormat="1" ht="30.75" customHeight="1" x14ac:dyDescent="0.15">
      <c r="B159" s="963"/>
      <c r="C159" s="964"/>
      <c r="D159" s="965"/>
      <c r="E159" s="966"/>
      <c r="F159" s="966"/>
      <c r="G159" s="967"/>
      <c r="H159" s="965"/>
      <c r="I159" s="966"/>
      <c r="J159" s="966"/>
      <c r="K159" s="966"/>
      <c r="L159" s="966"/>
      <c r="M159" s="967"/>
      <c r="N159" s="974"/>
      <c r="O159" s="974"/>
      <c r="P159" s="132"/>
      <c r="Q159" s="74"/>
      <c r="R159" s="74"/>
      <c r="S159" s="74"/>
      <c r="T159" s="74"/>
      <c r="U159" s="74"/>
    </row>
    <row r="160" spans="1:23" s="14" customFormat="1" ht="30.75" customHeight="1" x14ac:dyDescent="0.15">
      <c r="B160" s="963"/>
      <c r="C160" s="964"/>
      <c r="D160" s="965"/>
      <c r="E160" s="966"/>
      <c r="F160" s="966"/>
      <c r="G160" s="967"/>
      <c r="H160" s="965"/>
      <c r="I160" s="966"/>
      <c r="J160" s="966"/>
      <c r="K160" s="966"/>
      <c r="L160" s="966"/>
      <c r="M160" s="967"/>
      <c r="N160" s="974"/>
      <c r="O160" s="974"/>
      <c r="P160" s="132"/>
      <c r="Q160" s="74"/>
      <c r="R160" s="74"/>
      <c r="S160" s="74"/>
      <c r="T160" s="74"/>
      <c r="U160" s="74"/>
    </row>
    <row r="161" spans="2:25" s="14" customFormat="1" ht="25.5" customHeight="1" x14ac:dyDescent="0.15">
      <c r="B161" s="963"/>
      <c r="C161" s="964"/>
      <c r="D161" s="965"/>
      <c r="E161" s="966"/>
      <c r="F161" s="966"/>
      <c r="G161" s="967"/>
      <c r="H161" s="965"/>
      <c r="I161" s="966"/>
      <c r="J161" s="966"/>
      <c r="K161" s="966"/>
      <c r="L161" s="966"/>
      <c r="M161" s="967"/>
      <c r="N161" s="974"/>
      <c r="O161" s="974"/>
      <c r="P161" s="132"/>
      <c r="Q161" s="74"/>
      <c r="R161" s="74"/>
      <c r="S161" s="74"/>
      <c r="T161" s="74"/>
      <c r="U161" s="74"/>
    </row>
    <row r="162" spans="2:25" s="14" customFormat="1" ht="25.5" customHeight="1" x14ac:dyDescent="0.15">
      <c r="B162" s="963"/>
      <c r="C162" s="964"/>
      <c r="D162" s="965"/>
      <c r="E162" s="966"/>
      <c r="F162" s="966"/>
      <c r="G162" s="967"/>
      <c r="H162" s="965"/>
      <c r="I162" s="966"/>
      <c r="J162" s="966"/>
      <c r="K162" s="966"/>
      <c r="L162" s="966"/>
      <c r="M162" s="967"/>
      <c r="N162" s="974"/>
      <c r="O162" s="974"/>
      <c r="P162" s="132"/>
      <c r="Q162" s="74"/>
      <c r="R162" s="74"/>
      <c r="S162" s="74"/>
      <c r="T162" s="74"/>
      <c r="U162" s="74"/>
    </row>
    <row r="163" spans="2:25" s="14" customFormat="1" ht="21.75" customHeight="1" x14ac:dyDescent="0.15">
      <c r="B163" s="982"/>
      <c r="C163" s="983"/>
      <c r="D163" s="931" t="s">
        <v>143</v>
      </c>
      <c r="E163" s="931"/>
      <c r="F163" s="931"/>
      <c r="G163" s="931"/>
      <c r="H163" s="931"/>
      <c r="I163" s="931"/>
      <c r="J163" s="931"/>
      <c r="K163" s="931"/>
      <c r="L163" s="931"/>
      <c r="M163" s="931"/>
      <c r="N163" s="930"/>
      <c r="O163" s="930"/>
      <c r="P163" s="108"/>
      <c r="Q163" s="108"/>
      <c r="R163" s="108"/>
      <c r="S163" s="108"/>
      <c r="T163" s="108"/>
      <c r="U163" s="133"/>
      <c r="Y163" s="14" t="s">
        <v>144</v>
      </c>
    </row>
    <row r="164" spans="2:25" s="14" customFormat="1" ht="12.75" customHeight="1" x14ac:dyDescent="0.15">
      <c r="B164" s="5"/>
      <c r="C164" s="5"/>
      <c r="D164" s="134"/>
      <c r="E164" s="134"/>
      <c r="F164" s="134"/>
      <c r="G164" s="134"/>
      <c r="H164" s="134"/>
      <c r="I164" s="134"/>
      <c r="J164" s="134"/>
      <c r="K164" s="134"/>
      <c r="L164" s="134"/>
      <c r="M164" s="134"/>
      <c r="N164" s="2"/>
      <c r="O164" s="2"/>
      <c r="P164" s="2"/>
      <c r="Q164" s="2"/>
      <c r="R164" s="2"/>
      <c r="S164" s="2"/>
      <c r="T164" s="2"/>
    </row>
    <row r="165" spans="2:25" s="14" customFormat="1" ht="26.25" customHeight="1" x14ac:dyDescent="0.15">
      <c r="B165" s="978" t="s">
        <v>167</v>
      </c>
      <c r="C165" s="978"/>
      <c r="D165" s="978"/>
      <c r="E165" s="978"/>
      <c r="F165" s="978"/>
      <c r="G165" s="978"/>
      <c r="H165" s="55"/>
      <c r="I165" s="74"/>
      <c r="J165" s="979" t="s">
        <v>168</v>
      </c>
      <c r="K165" s="980"/>
      <c r="L165" s="981"/>
      <c r="M165" s="135"/>
      <c r="N165" s="136"/>
      <c r="O165" s="137" t="s">
        <v>169</v>
      </c>
      <c r="P165" s="138"/>
      <c r="Q165" s="138"/>
      <c r="R165" s="135"/>
      <c r="S165" s="980" t="s">
        <v>170</v>
      </c>
      <c r="T165" s="980"/>
      <c r="U165" s="980"/>
      <c r="V165" s="980"/>
      <c r="W165" s="980"/>
    </row>
    <row r="166" spans="2:25" s="14" customFormat="1" ht="40.5" customHeight="1" x14ac:dyDescent="0.15">
      <c r="B166" s="756" t="s">
        <v>171</v>
      </c>
      <c r="C166" s="756"/>
      <c r="D166" s="756"/>
      <c r="E166" s="756"/>
      <c r="F166" s="756"/>
      <c r="G166" s="756"/>
      <c r="H166" s="756"/>
      <c r="I166" s="756"/>
      <c r="J166" s="756"/>
      <c r="K166" s="756"/>
      <c r="L166" s="756"/>
      <c r="M166" s="756"/>
      <c r="N166" s="756"/>
      <c r="O166" s="756"/>
      <c r="P166" s="756"/>
      <c r="Q166" s="756"/>
      <c r="R166" s="756"/>
      <c r="S166" s="756"/>
      <c r="T166" s="756"/>
      <c r="U166" s="756"/>
      <c r="V166" s="756"/>
      <c r="W166" s="139"/>
    </row>
    <row r="167" spans="2:25" s="14" customFormat="1" ht="13.5" customHeight="1" x14ac:dyDescent="0.15">
      <c r="B167" s="36"/>
      <c r="C167" s="36"/>
      <c r="D167" s="36"/>
      <c r="E167" s="36"/>
      <c r="F167" s="36"/>
      <c r="G167" s="36"/>
      <c r="H167" s="36"/>
      <c r="I167" s="36"/>
      <c r="J167" s="36"/>
      <c r="K167" s="36"/>
      <c r="L167" s="36"/>
      <c r="M167" s="36"/>
      <c r="N167" s="36"/>
      <c r="O167" s="36"/>
      <c r="P167" s="36"/>
      <c r="Q167" s="36"/>
      <c r="R167" s="36"/>
      <c r="S167" s="36"/>
      <c r="T167" s="36"/>
      <c r="U167" s="36"/>
      <c r="V167" s="36"/>
      <c r="W167" s="13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Ｌ.増進活動</formula1>
    </dataValidation>
    <dataValidation type="list" allowBlank="1" showInputMessage="1" showErrorMessage="1" sqref="E127:J127" xr:uid="{00000000-0002-0000-0100-000004000000}">
      <formula1>Ｋ.農村環境保全活動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6" orientation="portrait" r:id="rId1"/>
  <rowBreaks count="4" manualBreakCount="4">
    <brk id="44" max="16383" man="1"/>
    <brk id="81" max="16383" man="1"/>
    <brk id="115" max="22" man="1"/>
    <brk id="1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6884AE-B029-48EE-9179-6B16F3D1ADE4}">
          <x14:formula1>
            <xm:f>【選択肢】!$Q$44:$Q$55</xm:f>
          </x14:formula1>
          <xm:sqref>E123:J126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O20" sqref="O20"/>
    </sheetView>
  </sheetViews>
  <sheetFormatPr defaultColWidth="9" defaultRowHeight="18.75" x14ac:dyDescent="0.15"/>
  <cols>
    <col min="1" max="1" width="2.75" style="290" customWidth="1"/>
    <col min="2" max="2" width="7.25" style="290" customWidth="1"/>
    <col min="3" max="3" width="7.75" style="290" customWidth="1"/>
    <col min="4" max="4" width="8" style="290" customWidth="1"/>
    <col min="5" max="5" width="6.375" style="290" customWidth="1"/>
    <col min="6" max="7" width="7" style="290" customWidth="1"/>
    <col min="8" max="13" width="4.875" style="290" customWidth="1"/>
    <col min="14" max="14" width="9.125" style="290" customWidth="1"/>
    <col min="15" max="15" width="12.5" style="290" customWidth="1"/>
    <col min="16" max="16" width="21" style="290" customWidth="1"/>
    <col min="17" max="17" width="26" style="290" customWidth="1"/>
    <col min="18" max="25" width="7.625" style="290" customWidth="1"/>
    <col min="26" max="16384" width="9" style="290"/>
  </cols>
  <sheetData>
    <row r="1" spans="1:24" ht="19.5" x14ac:dyDescent="0.15">
      <c r="A1" s="348" t="s">
        <v>488</v>
      </c>
      <c r="B1" s="347"/>
      <c r="Q1" s="640"/>
    </row>
    <row r="2" spans="1:24" s="626" customFormat="1" ht="24" customHeight="1" x14ac:dyDescent="0.45">
      <c r="A2" s="638"/>
      <c r="C2" s="639"/>
      <c r="D2" s="639"/>
      <c r="E2" s="639"/>
      <c r="F2" s="639"/>
      <c r="G2" s="639"/>
      <c r="H2" s="639"/>
      <c r="I2" s="639"/>
      <c r="J2" s="639"/>
      <c r="K2" s="639"/>
      <c r="L2" s="639"/>
      <c r="M2" s="639"/>
      <c r="N2" s="639"/>
      <c r="Q2" s="346" t="s">
        <v>473</v>
      </c>
      <c r="R2" s="639"/>
      <c r="S2" s="639"/>
      <c r="T2" s="639"/>
      <c r="U2" s="639"/>
      <c r="V2" s="639"/>
      <c r="W2" s="639"/>
    </row>
    <row r="3" spans="1:24" ht="27" customHeight="1" x14ac:dyDescent="0.15">
      <c r="C3" s="343"/>
      <c r="D3" s="343"/>
      <c r="E3" s="343"/>
      <c r="F3" s="345"/>
      <c r="G3" s="624" t="s">
        <v>487</v>
      </c>
      <c r="H3" s="344" t="s">
        <v>486</v>
      </c>
      <c r="I3" s="343"/>
      <c r="J3" s="343"/>
      <c r="K3" s="343"/>
      <c r="L3" s="343"/>
      <c r="N3" s="343"/>
      <c r="O3" s="343"/>
      <c r="Q3" s="623" t="str">
        <f>'はじめに（PC）'!D4&amp;""</f>
        <v/>
      </c>
    </row>
    <row r="4" spans="1:24" ht="27" customHeight="1" x14ac:dyDescent="0.15">
      <c r="B4" s="342" t="s">
        <v>485</v>
      </c>
      <c r="C4" s="341"/>
      <c r="D4" s="341"/>
      <c r="E4" s="341"/>
      <c r="F4" s="341"/>
      <c r="G4" s="341"/>
      <c r="H4" s="341"/>
      <c r="I4" s="341"/>
      <c r="J4" s="341"/>
      <c r="K4" s="341"/>
      <c r="L4" s="341"/>
      <c r="M4" s="341"/>
      <c r="N4" s="342"/>
      <c r="O4" s="341"/>
      <c r="P4" s="341"/>
      <c r="Q4" s="341"/>
    </row>
    <row r="5" spans="1:24" ht="50.25" customHeight="1" x14ac:dyDescent="0.15">
      <c r="B5" s="994" t="s">
        <v>484</v>
      </c>
      <c r="C5" s="995"/>
      <c r="D5" s="995"/>
      <c r="E5" s="995"/>
      <c r="F5" s="995"/>
      <c r="G5" s="995"/>
      <c r="H5" s="995"/>
      <c r="I5" s="995"/>
      <c r="J5" s="995"/>
      <c r="K5" s="995"/>
      <c r="L5" s="995"/>
      <c r="M5" s="995"/>
      <c r="N5" s="995"/>
      <c r="O5" s="995"/>
      <c r="P5" s="995"/>
      <c r="Q5" s="995"/>
    </row>
    <row r="6" spans="1:24" ht="19.5" customHeight="1" x14ac:dyDescent="0.15">
      <c r="B6" s="991" t="s">
        <v>483</v>
      </c>
      <c r="C6" s="991"/>
      <c r="D6" s="991"/>
      <c r="E6" s="992" t="s">
        <v>482</v>
      </c>
      <c r="F6" s="992"/>
      <c r="G6" s="992"/>
      <c r="H6" s="996" t="s">
        <v>481</v>
      </c>
      <c r="I6" s="997"/>
      <c r="J6" s="997"/>
      <c r="K6" s="997"/>
      <c r="L6" s="997"/>
      <c r="M6" s="997"/>
      <c r="N6" s="992" t="s">
        <v>156</v>
      </c>
      <c r="O6" s="992"/>
      <c r="P6" s="992"/>
      <c r="Q6" s="991" t="s">
        <v>480</v>
      </c>
      <c r="R6" s="989"/>
      <c r="S6" s="990"/>
      <c r="T6" s="990"/>
      <c r="U6" s="990"/>
      <c r="V6" s="990"/>
      <c r="W6" s="990"/>
      <c r="X6" s="990"/>
    </row>
    <row r="7" spans="1:24" ht="18" customHeight="1" x14ac:dyDescent="0.15">
      <c r="B7" s="991" t="s">
        <v>479</v>
      </c>
      <c r="C7" s="992" t="s">
        <v>475</v>
      </c>
      <c r="D7" s="992"/>
      <c r="E7" s="992" t="s">
        <v>174</v>
      </c>
      <c r="F7" s="991" t="s">
        <v>478</v>
      </c>
      <c r="G7" s="991" t="s">
        <v>477</v>
      </c>
      <c r="H7" s="998"/>
      <c r="I7" s="999"/>
      <c r="J7" s="999"/>
      <c r="K7" s="999"/>
      <c r="L7" s="999"/>
      <c r="M7" s="999"/>
      <c r="N7" s="992" t="s">
        <v>193</v>
      </c>
      <c r="O7" s="991" t="s">
        <v>384</v>
      </c>
      <c r="P7" s="992" t="s">
        <v>58</v>
      </c>
      <c r="Q7" s="992"/>
      <c r="R7" s="989"/>
      <c r="S7" s="990"/>
      <c r="T7" s="990"/>
      <c r="U7" s="990"/>
      <c r="V7" s="990"/>
      <c r="W7" s="990"/>
      <c r="X7" s="990"/>
    </row>
    <row r="8" spans="1:24" ht="21" customHeight="1" x14ac:dyDescent="0.15">
      <c r="B8" s="991"/>
      <c r="C8" s="340" t="s">
        <v>476</v>
      </c>
      <c r="D8" s="340" t="s">
        <v>475</v>
      </c>
      <c r="E8" s="992"/>
      <c r="F8" s="991"/>
      <c r="G8" s="992"/>
      <c r="H8" s="1000"/>
      <c r="I8" s="1001"/>
      <c r="J8" s="1001"/>
      <c r="K8" s="1001"/>
      <c r="L8" s="1001"/>
      <c r="M8" s="1001"/>
      <c r="N8" s="992"/>
      <c r="O8" s="991"/>
      <c r="P8" s="992"/>
      <c r="Q8" s="992"/>
      <c r="R8" s="989"/>
      <c r="S8" s="990"/>
      <c r="T8" s="990"/>
      <c r="U8" s="990"/>
      <c r="V8" s="990"/>
      <c r="W8" s="990"/>
      <c r="X8" s="990"/>
    </row>
    <row r="9" spans="1:24" x14ac:dyDescent="0.15">
      <c r="A9" s="309"/>
      <c r="B9" s="339"/>
      <c r="C9" s="338"/>
      <c r="D9" s="337"/>
      <c r="E9" s="336"/>
      <c r="F9" s="336"/>
      <c r="G9" s="335"/>
      <c r="H9" s="334"/>
      <c r="I9" s="334"/>
      <c r="J9" s="334"/>
      <c r="K9" s="334"/>
      <c r="L9" s="334"/>
      <c r="M9" s="334"/>
      <c r="N9" s="321" t="str">
        <f>IF(H9="","",(IFERROR(VLOOKUP($H9,【選択肢】!$K$3:$O$101,2,)," ")&amp;IF(I9="","",","&amp;IFERROR(VLOOKUP($I9,【選択肢】!$K$3:$O$101,2,)," ")&amp;IF(J9="","",","&amp;IFERROR(VLOOKUP($J9,【選択肢】!$K$3:$O$101,2,)," ")&amp;IF(K9="","",","&amp;IFERROR(VLOOKUP($K9,【選択肢】!$K$3:$O$101,2,)," ")&amp;IF(L9="","",","&amp;IFERROR(VLOOKUP($L9,【選択肢】!$K$3:$O$101,2,)," ")&amp;IF(M9="","",","&amp;IFERROR(VLOOKUP($M9,【選択肢】!$K$3:$O$101,2,)," "))))))))</f>
        <v/>
      </c>
      <c r="O9" s="321" t="str">
        <f>IF(H9="","",(IFERROR(VLOOKUP($H9,【選択肢】!$K$3:$O$101,4,)," ")&amp;IF(I9="","",","&amp;IFERROR(VLOOKUP($I9,【選択肢】!$K$3:$O$101,4,)," ")&amp;IF(J9="","",","&amp;IFERROR(VLOOKUP($J9,【選択肢】!$K$3:$O$101,4,)," ")&amp;IF(K9="","",","&amp;IFERROR(VLOOKUP($K9,【選択肢】!$K$3:$O$101,4,)," ")&amp;IF(L9="","",","&amp;IFERROR(VLOOKUP($L9,【選択肢】!$K$3:$O$101,4,)," ")&amp;IF(M9="","",","&amp;IFERROR(VLOOKUP($M9,【選択肢】!$K$3:$O$101,4,)," "))))))))</f>
        <v/>
      </c>
      <c r="P9" s="321" t="str">
        <f>IF(H9="","",(IFERROR(VLOOKUP($H9,【選択肢】!$K$3:$O$101,5,)," ")&amp;IF(I9="","",","&amp;IFERROR(VLOOKUP($I9,【選択肢】!$K$3:$O$101,5,)," ")&amp;IF(J9="","",","&amp;IFERROR(VLOOKUP($J9,【選択肢】!$K$3:$O$101,5,)," ")&amp;IF(K9="","",","&amp;IFERROR(VLOOKUP($K9,【選択肢】!$K$3:$O$101,5,)," ")&amp;IF(L9="","",","&amp;IFERROR(VLOOKUP($L9,【選択肢】!$K$3:$O$101,5,)," ")&amp;IF(M9="","",","&amp;IFERROR(VLOOKUP($M9,【選択肢】!$K$3:$O$101,5,)," "))))))))</f>
        <v/>
      </c>
      <c r="Q9" s="333"/>
      <c r="R9" s="310"/>
      <c r="S9" s="309"/>
      <c r="T9" s="309"/>
      <c r="U9" s="309"/>
      <c r="V9" s="309"/>
      <c r="W9" s="309"/>
      <c r="X9" s="309"/>
    </row>
    <row r="10" spans="1:24" x14ac:dyDescent="0.15">
      <c r="B10" s="332"/>
      <c r="C10" s="331"/>
      <c r="D10" s="326"/>
      <c r="E10" s="325"/>
      <c r="F10" s="325"/>
      <c r="G10" s="323"/>
      <c r="H10" s="330"/>
      <c r="I10" s="330"/>
      <c r="J10" s="330"/>
      <c r="K10" s="330"/>
      <c r="L10" s="330"/>
      <c r="M10" s="330"/>
      <c r="N10" s="321" t="str">
        <f>IF(H10="","",(IFERROR(VLOOKUP($H10,【選択肢】!$K$3:$O$101,2,)," ")&amp;IF(I10="","",","&amp;IFERROR(VLOOKUP($I10,【選択肢】!$K$3:$O$101,2,)," ")&amp;IF(J10="","",","&amp;IFERROR(VLOOKUP($J10,【選択肢】!$K$3:$O$101,2,)," ")&amp;IF(K10="","",","&amp;IFERROR(VLOOKUP($K10,【選択肢】!$K$3:$O$101,2,)," ")&amp;IF(L10="","",","&amp;IFERROR(VLOOKUP($L10,【選択肢】!$K$3:$O$101,2,)," ")&amp;IF(M10="","",","&amp;IFERROR(VLOOKUP($M10,【選択肢】!$K$3:$O$101,2,)," "))))))))</f>
        <v/>
      </c>
      <c r="O10" s="321" t="str">
        <f>IF(H10="","",(IFERROR(VLOOKUP($H10,【選択肢】!$K$3:$O$101,4,)," ")&amp;IF(I10="","",","&amp;IFERROR(VLOOKUP($I10,【選択肢】!$K$3:$O$101,4,)," ")&amp;IF(J10="","",","&amp;IFERROR(VLOOKUP($J10,【選択肢】!$K$3:$O$101,4,)," ")&amp;IF(K10="","",","&amp;IFERROR(VLOOKUP($K10,【選択肢】!$K$3:$O$101,4,)," ")&amp;IF(L10="","",","&amp;IFERROR(VLOOKUP($L10,【選択肢】!$K$3:$O$101,4,)," ")&amp;IF(M10="","",","&amp;IFERROR(VLOOKUP($M10,【選択肢】!$K$3:$O$101,4,)," "))))))))</f>
        <v/>
      </c>
      <c r="P10" s="321" t="str">
        <f>IF(H10="","",(IFERROR(VLOOKUP($H10,【選択肢】!$K$3:$O$101,5,)," ")&amp;IF(I10="","",","&amp;IFERROR(VLOOKUP($I10,【選択肢】!$K$3:$O$101,5,)," ")&amp;IF(J10="","",","&amp;IFERROR(VLOOKUP($J10,【選択肢】!$K$3:$O$101,5,)," ")&amp;IF(K10="","",","&amp;IFERROR(VLOOKUP($K10,【選択肢】!$K$3:$O$101,5,)," ")&amp;IF(L10="","",","&amp;IFERROR(VLOOKUP($L10,【選択肢】!$K$3:$O$101,5,)," ")&amp;IF(M10="","",","&amp;IFERROR(VLOOKUP($M10,【選択肢】!$K$3:$O$101,5,)," "))))))))</f>
        <v/>
      </c>
      <c r="Q10" s="329"/>
      <c r="R10" s="310"/>
      <c r="S10" s="309"/>
      <c r="T10" s="309"/>
      <c r="U10" s="309"/>
      <c r="V10" s="309"/>
      <c r="W10" s="309"/>
      <c r="X10" s="309"/>
    </row>
    <row r="11" spans="1:24" x14ac:dyDescent="0.15">
      <c r="B11" s="332"/>
      <c r="C11" s="331"/>
      <c r="D11" s="326"/>
      <c r="E11" s="325"/>
      <c r="F11" s="325"/>
      <c r="G11" s="323"/>
      <c r="H11" s="330"/>
      <c r="I11" s="330"/>
      <c r="J11" s="330"/>
      <c r="K11" s="330"/>
      <c r="L11" s="330"/>
      <c r="M11" s="330"/>
      <c r="N11" s="321" t="str">
        <f>IF(H11="","",(IFERROR(VLOOKUP($H11,【選択肢】!$K$3:$O$101,2,)," ")&amp;IF(I11="","",","&amp;IFERROR(VLOOKUP($I11,【選択肢】!$K$3:$O$101,2,)," ")&amp;IF(J11="","",","&amp;IFERROR(VLOOKUP($J11,【選択肢】!$K$3:$O$101,2,)," ")&amp;IF(K11="","",","&amp;IFERROR(VLOOKUP($K11,【選択肢】!$K$3:$O$101,2,)," ")&amp;IF(L11="","",","&amp;IFERROR(VLOOKUP($L11,【選択肢】!$K$3:$O$101,2,)," ")&amp;IF(M11="","",","&amp;IFERROR(VLOOKUP($M11,【選択肢】!$K$3:$O$101,2,)," "))))))))</f>
        <v/>
      </c>
      <c r="O11" s="321" t="str">
        <f>IF(H11="","",(IFERROR(VLOOKUP($H11,【選択肢】!$K$3:$O$101,4,)," ")&amp;IF(I11="","",","&amp;IFERROR(VLOOKUP($I11,【選択肢】!$K$3:$O$101,4,)," ")&amp;IF(J11="","",","&amp;IFERROR(VLOOKUP($J11,【選択肢】!$K$3:$O$101,4,)," ")&amp;IF(K11="","",","&amp;IFERROR(VLOOKUP($K11,【選択肢】!$K$3:$O$101,4,)," ")&amp;IF(L11="","",","&amp;IFERROR(VLOOKUP($L11,【選択肢】!$K$3:$O$101,4,)," ")&amp;IF(M11="","",","&amp;IFERROR(VLOOKUP($M11,【選択肢】!$K$3:$O$101,4,)," "))))))))</f>
        <v/>
      </c>
      <c r="P11" s="321" t="str">
        <f>IF(H11="","",(IFERROR(VLOOKUP($H11,【選択肢】!$K$3:$O$101,5,)," ")&amp;IF(I11="","",","&amp;IFERROR(VLOOKUP($I11,【選択肢】!$K$3:$O$101,5,)," ")&amp;IF(J11="","",","&amp;IFERROR(VLOOKUP($J11,【選択肢】!$K$3:$O$101,5,)," ")&amp;IF(K11="","",","&amp;IFERROR(VLOOKUP($K11,【選択肢】!$K$3:$O$101,5,)," ")&amp;IF(L11="","",","&amp;IFERROR(VLOOKUP($L11,【選択肢】!$K$3:$O$101,5,)," ")&amp;IF(M11="","",","&amp;IFERROR(VLOOKUP($M11,【選択肢】!$K$3:$O$101,5,)," "))))))))</f>
        <v/>
      </c>
      <c r="Q11" s="329"/>
      <c r="R11" s="310"/>
      <c r="S11" s="309"/>
      <c r="T11" s="309"/>
      <c r="U11" s="309"/>
      <c r="V11" s="309"/>
      <c r="W11" s="309"/>
      <c r="X11" s="309"/>
    </row>
    <row r="12" spans="1:24" x14ac:dyDescent="0.15">
      <c r="B12" s="332"/>
      <c r="C12" s="327"/>
      <c r="D12" s="326"/>
      <c r="E12" s="325"/>
      <c r="F12" s="324"/>
      <c r="G12" s="323"/>
      <c r="H12" s="322"/>
      <c r="I12" s="322"/>
      <c r="J12" s="322"/>
      <c r="K12" s="322"/>
      <c r="L12" s="322"/>
      <c r="M12" s="322"/>
      <c r="N12" s="321" t="str">
        <f>IF(H12="","",(IFERROR(VLOOKUP($H12,【選択肢】!$K$3:$O$101,2,)," ")&amp;IF(I12="","",","&amp;IFERROR(VLOOKUP($I12,【選択肢】!$K$3:$O$101,2,)," ")&amp;IF(J12="","",","&amp;IFERROR(VLOOKUP($J12,【選択肢】!$K$3:$O$101,2,)," ")&amp;IF(K12="","",","&amp;IFERROR(VLOOKUP($K12,【選択肢】!$K$3:$O$101,2,)," ")&amp;IF(L12="","",","&amp;IFERROR(VLOOKUP($L12,【選択肢】!$K$3:$O$101,2,)," ")&amp;IF(M12="","",","&amp;IFERROR(VLOOKUP($M12,【選択肢】!$K$3:$O$101,2,)," "))))))))</f>
        <v/>
      </c>
      <c r="O12" s="321" t="str">
        <f>IF(H12="","",(IFERROR(VLOOKUP($H12,【選択肢】!$K$3:$O$101,4,)," ")&amp;IF(I12="","",","&amp;IFERROR(VLOOKUP($I12,【選択肢】!$K$3:$O$101,4,)," ")&amp;IF(J12="","",","&amp;IFERROR(VLOOKUP($J12,【選択肢】!$K$3:$O$101,4,)," ")&amp;IF(K12="","",","&amp;IFERROR(VLOOKUP($K12,【選択肢】!$K$3:$O$101,4,)," ")&amp;IF(L12="","",","&amp;IFERROR(VLOOKUP($L12,【選択肢】!$K$3:$O$101,4,)," ")&amp;IF(M12="","",","&amp;IFERROR(VLOOKUP($M12,【選択肢】!$K$3:$O$101,4,)," "))))))))</f>
        <v/>
      </c>
      <c r="P12" s="321" t="str">
        <f>IF(H12="","",(IFERROR(VLOOKUP($H12,【選択肢】!$K$3:$O$101,5,)," ")&amp;IF(I12="","",","&amp;IFERROR(VLOOKUP($I12,【選択肢】!$K$3:$O$101,5,)," ")&amp;IF(J12="","",","&amp;IFERROR(VLOOKUP($J12,【選択肢】!$K$3:$O$101,5,)," ")&amp;IF(K12="","",","&amp;IFERROR(VLOOKUP($K12,【選択肢】!$K$3:$O$101,5,)," ")&amp;IF(L12="","",","&amp;IFERROR(VLOOKUP($L12,【選択肢】!$K$3:$O$101,5,)," ")&amp;IF(M12="","",","&amp;IFERROR(VLOOKUP($M12,【選択肢】!$K$3:$O$101,5,)," "))))))))</f>
        <v/>
      </c>
      <c r="Q12" s="320"/>
      <c r="R12" s="310"/>
      <c r="S12" s="309"/>
      <c r="T12" s="309"/>
      <c r="U12" s="309"/>
      <c r="V12" s="309"/>
      <c r="W12" s="309"/>
      <c r="X12" s="309"/>
    </row>
    <row r="13" spans="1:24" x14ac:dyDescent="0.15">
      <c r="B13" s="332"/>
      <c r="C13" s="331"/>
      <c r="D13" s="326"/>
      <c r="E13" s="325"/>
      <c r="F13" s="325"/>
      <c r="G13" s="323"/>
      <c r="H13" s="330"/>
      <c r="I13" s="330"/>
      <c r="J13" s="330"/>
      <c r="K13" s="330"/>
      <c r="L13" s="330"/>
      <c r="M13" s="330"/>
      <c r="N13" s="321" t="str">
        <f>IF(H13="","",(IFERROR(VLOOKUP($H13,【選択肢】!$K$3:$O$101,2,)," ")&amp;IF(I13="","",","&amp;IFERROR(VLOOKUP($I13,【選択肢】!$K$3:$O$101,2,)," ")&amp;IF(J13="","",","&amp;IFERROR(VLOOKUP($J13,【選択肢】!$K$3:$O$101,2,)," ")&amp;IF(K13="","",","&amp;IFERROR(VLOOKUP($K13,【選択肢】!$K$3:$O$101,2,)," ")&amp;IF(L13="","",","&amp;IFERROR(VLOOKUP($L13,【選択肢】!$K$3:$O$101,2,)," ")&amp;IF(M13="","",","&amp;IFERROR(VLOOKUP($M13,【選択肢】!$K$3:$O$101,2,)," "))))))))</f>
        <v/>
      </c>
      <c r="O13" s="321" t="str">
        <f>IF(H13="","",(IFERROR(VLOOKUP($H13,【選択肢】!$K$3:$O$101,4,)," ")&amp;IF(I13="","",","&amp;IFERROR(VLOOKUP($I13,【選択肢】!$K$3:$O$101,4,)," ")&amp;IF(J13="","",","&amp;IFERROR(VLOOKUP($J13,【選択肢】!$K$3:$O$101,4,)," ")&amp;IF(K13="","",","&amp;IFERROR(VLOOKUP($K13,【選択肢】!$K$3:$O$101,4,)," ")&amp;IF(L13="","",","&amp;IFERROR(VLOOKUP($L13,【選択肢】!$K$3:$O$101,4,)," ")&amp;IF(M13="","",","&amp;IFERROR(VLOOKUP($M13,【選択肢】!$K$3:$O$101,4,)," "))))))))</f>
        <v/>
      </c>
      <c r="P13" s="321" t="str">
        <f>IF(H13="","",(IFERROR(VLOOKUP($H13,【選択肢】!$K$3:$O$101,5,)," ")&amp;IF(I13="","",","&amp;IFERROR(VLOOKUP($I13,【選択肢】!$K$3:$O$101,5,)," ")&amp;IF(J13="","",","&amp;IFERROR(VLOOKUP($J13,【選択肢】!$K$3:$O$101,5,)," ")&amp;IF(K13="","",","&amp;IFERROR(VLOOKUP($K13,【選択肢】!$K$3:$O$101,5,)," ")&amp;IF(L13="","",","&amp;IFERROR(VLOOKUP($L13,【選択肢】!$K$3:$O$101,5,)," ")&amp;IF(M13="","",","&amp;IFERROR(VLOOKUP($M13,【選択肢】!$K$3:$O$101,5,)," "))))))))</f>
        <v/>
      </c>
      <c r="Q13" s="329"/>
      <c r="R13" s="310"/>
      <c r="S13" s="309"/>
      <c r="T13" s="309"/>
      <c r="U13" s="309"/>
      <c r="V13" s="309"/>
      <c r="W13" s="309"/>
      <c r="X13" s="309"/>
    </row>
    <row r="14" spans="1:24" x14ac:dyDescent="0.15">
      <c r="B14" s="332"/>
      <c r="C14" s="331"/>
      <c r="D14" s="326"/>
      <c r="E14" s="325"/>
      <c r="F14" s="325"/>
      <c r="G14" s="323"/>
      <c r="H14" s="330"/>
      <c r="I14" s="330"/>
      <c r="J14" s="330"/>
      <c r="K14" s="330"/>
      <c r="L14" s="330"/>
      <c r="M14" s="330"/>
      <c r="N14" s="321" t="str">
        <f>IF(H14="","",(IFERROR(VLOOKUP($H14,【選択肢】!$K$3:$O$101,2,)," ")&amp;IF(I14="","",","&amp;IFERROR(VLOOKUP($I14,【選択肢】!$K$3:$O$101,2,)," ")&amp;IF(J14="","",","&amp;IFERROR(VLOOKUP($J14,【選択肢】!$K$3:$O$101,2,)," ")&amp;IF(K14="","",","&amp;IFERROR(VLOOKUP($K14,【選択肢】!$K$3:$O$101,2,)," ")&amp;IF(L14="","",","&amp;IFERROR(VLOOKUP($L14,【選択肢】!$K$3:$O$101,2,)," ")&amp;IF(M14="","",","&amp;IFERROR(VLOOKUP($M14,【選択肢】!$K$3:$O$101,2,)," "))))))))</f>
        <v/>
      </c>
      <c r="O14" s="321" t="str">
        <f>IF(H14="","",(IFERROR(VLOOKUP($H14,【選択肢】!$K$3:$O$101,4,)," ")&amp;IF(I14="","",","&amp;IFERROR(VLOOKUP($I14,【選択肢】!$K$3:$O$101,4,)," ")&amp;IF(J14="","",","&amp;IFERROR(VLOOKUP($J14,【選択肢】!$K$3:$O$101,4,)," ")&amp;IF(K14="","",","&amp;IFERROR(VLOOKUP($K14,【選択肢】!$K$3:$O$101,4,)," ")&amp;IF(L14="","",","&amp;IFERROR(VLOOKUP($L14,【選択肢】!$K$3:$O$101,4,)," ")&amp;IF(M14="","",","&amp;IFERROR(VLOOKUP($M14,【選択肢】!$K$3:$O$101,4,)," "))))))))</f>
        <v/>
      </c>
      <c r="P14" s="321" t="str">
        <f>IF(H14="","",(IFERROR(VLOOKUP($H14,【選択肢】!$K$3:$O$101,5,)," ")&amp;IF(I14="","",","&amp;IFERROR(VLOOKUP($I14,【選択肢】!$K$3:$O$101,5,)," ")&amp;IF(J14="","",","&amp;IFERROR(VLOOKUP($J14,【選択肢】!$K$3:$O$101,5,)," ")&amp;IF(K14="","",","&amp;IFERROR(VLOOKUP($K14,【選択肢】!$K$3:$O$101,5,)," ")&amp;IF(L14="","",","&amp;IFERROR(VLOOKUP($L14,【選択肢】!$K$3:$O$101,5,)," ")&amp;IF(M14="","",","&amp;IFERROR(VLOOKUP($M14,【選択肢】!$K$3:$O$101,5,)," "))))))))</f>
        <v/>
      </c>
      <c r="Q14" s="329"/>
      <c r="R14" s="310"/>
      <c r="S14" s="309"/>
      <c r="T14" s="309"/>
      <c r="U14" s="309"/>
      <c r="V14" s="309"/>
      <c r="W14" s="309"/>
      <c r="X14" s="309"/>
    </row>
    <row r="15" spans="1:24" x14ac:dyDescent="0.15">
      <c r="B15" s="332"/>
      <c r="C15" s="331"/>
      <c r="D15" s="326"/>
      <c r="E15" s="325"/>
      <c r="F15" s="325"/>
      <c r="G15" s="323"/>
      <c r="H15" s="330"/>
      <c r="I15" s="330"/>
      <c r="J15" s="330"/>
      <c r="K15" s="330"/>
      <c r="L15" s="330"/>
      <c r="M15" s="330"/>
      <c r="N15" s="321" t="str">
        <f>IF(H15="","",(IFERROR(VLOOKUP($H15,【選択肢】!$K$3:$O$101,2,)," ")&amp;IF(I15="","",","&amp;IFERROR(VLOOKUP($I15,【選択肢】!$K$3:$O$101,2,)," ")&amp;IF(J15="","",","&amp;IFERROR(VLOOKUP($J15,【選択肢】!$K$3:$O$101,2,)," ")&amp;IF(K15="","",","&amp;IFERROR(VLOOKUP($K15,【選択肢】!$K$3:$O$101,2,)," ")&amp;IF(L15="","",","&amp;IFERROR(VLOOKUP($L15,【選択肢】!$K$3:$O$101,2,)," ")&amp;IF(M15="","",","&amp;IFERROR(VLOOKUP($M15,【選択肢】!$K$3:$O$101,2,)," "))))))))</f>
        <v/>
      </c>
      <c r="O15" s="321" t="str">
        <f>IF(H15="","",(IFERROR(VLOOKUP($H15,【選択肢】!$K$3:$O$101,4,)," ")&amp;IF(I15="","",","&amp;IFERROR(VLOOKUP($I15,【選択肢】!$K$3:$O$101,4,)," ")&amp;IF(J15="","",","&amp;IFERROR(VLOOKUP($J15,【選択肢】!$K$3:$O$101,4,)," ")&amp;IF(K15="","",","&amp;IFERROR(VLOOKUP($K15,【選択肢】!$K$3:$O$101,4,)," ")&amp;IF(L15="","",","&amp;IFERROR(VLOOKUP($L15,【選択肢】!$K$3:$O$101,4,)," ")&amp;IF(M15="","",","&amp;IFERROR(VLOOKUP($M15,【選択肢】!$K$3:$O$101,4,)," "))))))))</f>
        <v/>
      </c>
      <c r="P15" s="321" t="str">
        <f>IF(H15="","",(IFERROR(VLOOKUP($H15,【選択肢】!$K$3:$O$101,5,)," ")&amp;IF(I15="","",","&amp;IFERROR(VLOOKUP($I15,【選択肢】!$K$3:$O$101,5,)," ")&amp;IF(J15="","",","&amp;IFERROR(VLOOKUP($J15,【選択肢】!$K$3:$O$101,5,)," ")&amp;IF(K15="","",","&amp;IFERROR(VLOOKUP($K15,【選択肢】!$K$3:$O$101,5,)," ")&amp;IF(L15="","",","&amp;IFERROR(VLOOKUP($L15,【選択肢】!$K$3:$O$101,5,)," ")&amp;IF(M15="","",","&amp;IFERROR(VLOOKUP($M15,【選択肢】!$K$3:$O$101,5,)," "))))))))</f>
        <v/>
      </c>
      <c r="Q15" s="329"/>
      <c r="R15" s="310"/>
      <c r="S15" s="309"/>
      <c r="T15" s="309"/>
      <c r="U15" s="309"/>
      <c r="V15" s="309"/>
      <c r="W15" s="309"/>
      <c r="X15" s="309"/>
    </row>
    <row r="16" spans="1:24" x14ac:dyDescent="0.15">
      <c r="B16" s="332"/>
      <c r="C16" s="331"/>
      <c r="D16" s="326"/>
      <c r="E16" s="325"/>
      <c r="F16" s="325"/>
      <c r="G16" s="323"/>
      <c r="H16" s="330"/>
      <c r="I16" s="330"/>
      <c r="J16" s="330"/>
      <c r="K16" s="330"/>
      <c r="L16" s="330"/>
      <c r="M16" s="330"/>
      <c r="N16" s="321" t="str">
        <f>IF(H16="","",(IFERROR(VLOOKUP($H16,【選択肢】!$K$3:$O$101,2,)," ")&amp;IF(I16="","",","&amp;IFERROR(VLOOKUP($I16,【選択肢】!$K$3:$O$101,2,)," ")&amp;IF(J16="","",","&amp;IFERROR(VLOOKUP($J16,【選択肢】!$K$3:$O$101,2,)," ")&amp;IF(K16="","",","&amp;IFERROR(VLOOKUP($K16,【選択肢】!$K$3:$O$101,2,)," ")&amp;IF(L16="","",","&amp;IFERROR(VLOOKUP($L16,【選択肢】!$K$3:$O$101,2,)," ")&amp;IF(M16="","",","&amp;IFERROR(VLOOKUP($M16,【選択肢】!$K$3:$O$101,2,)," "))))))))</f>
        <v/>
      </c>
      <c r="O16" s="321" t="str">
        <f>IF(H16="","",(IFERROR(VLOOKUP($H16,【選択肢】!$K$3:$O$101,4,)," ")&amp;IF(I16="","",","&amp;IFERROR(VLOOKUP($I16,【選択肢】!$K$3:$O$101,4,)," ")&amp;IF(J16="","",","&amp;IFERROR(VLOOKUP($J16,【選択肢】!$K$3:$O$101,4,)," ")&amp;IF(K16="","",","&amp;IFERROR(VLOOKUP($K16,【選択肢】!$K$3:$O$101,4,)," ")&amp;IF(L16="","",","&amp;IFERROR(VLOOKUP($L16,【選択肢】!$K$3:$O$101,4,)," ")&amp;IF(M16="","",","&amp;IFERROR(VLOOKUP($M16,【選択肢】!$K$3:$O$101,4,)," "))))))))</f>
        <v/>
      </c>
      <c r="P16" s="321" t="str">
        <f>IF(H16="","",(IFERROR(VLOOKUP($H16,【選択肢】!$K$3:$O$101,5,)," ")&amp;IF(I16="","",","&amp;IFERROR(VLOOKUP($I16,【選択肢】!$K$3:$O$101,5,)," ")&amp;IF(J16="","",","&amp;IFERROR(VLOOKUP($J16,【選択肢】!$K$3:$O$101,5,)," ")&amp;IF(K16="","",","&amp;IFERROR(VLOOKUP($K16,【選択肢】!$K$3:$O$101,5,)," ")&amp;IF(L16="","",","&amp;IFERROR(VLOOKUP($L16,【選択肢】!$K$3:$O$101,5,)," ")&amp;IF(M16="","",","&amp;IFERROR(VLOOKUP($M16,【選択肢】!$K$3:$O$101,5,)," "))))))))</f>
        <v/>
      </c>
      <c r="Q16" s="329"/>
      <c r="R16" s="310"/>
      <c r="S16" s="309"/>
      <c r="T16" s="309"/>
      <c r="U16" s="309"/>
      <c r="V16" s="309"/>
      <c r="W16" s="309"/>
      <c r="X16" s="309"/>
    </row>
    <row r="17" spans="2:24" x14ac:dyDescent="0.15">
      <c r="B17" s="332"/>
      <c r="C17" s="331"/>
      <c r="D17" s="326"/>
      <c r="E17" s="325"/>
      <c r="F17" s="325"/>
      <c r="G17" s="323"/>
      <c r="H17" s="330"/>
      <c r="I17" s="330"/>
      <c r="J17" s="330"/>
      <c r="K17" s="330"/>
      <c r="L17" s="330"/>
      <c r="M17" s="330"/>
      <c r="N17" s="321" t="str">
        <f>IF(H17="","",(IFERROR(VLOOKUP($H17,【選択肢】!$K$3:$O$101,2,)," ")&amp;IF(I17="","",","&amp;IFERROR(VLOOKUP($I17,【選択肢】!$K$3:$O$101,2,)," ")&amp;IF(J17="","",","&amp;IFERROR(VLOOKUP($J17,【選択肢】!$K$3:$O$101,2,)," ")&amp;IF(K17="","",","&amp;IFERROR(VLOOKUP($K17,【選択肢】!$K$3:$O$101,2,)," ")&amp;IF(L17="","",","&amp;IFERROR(VLOOKUP($L17,【選択肢】!$K$3:$O$101,2,)," ")&amp;IF(M17="","",","&amp;IFERROR(VLOOKUP($M17,【選択肢】!$K$3:$O$101,2,)," "))))))))</f>
        <v/>
      </c>
      <c r="O17" s="321" t="str">
        <f>IF(H17="","",(IFERROR(VLOOKUP($H17,【選択肢】!$K$3:$O$101,4,)," ")&amp;IF(I17="","",","&amp;IFERROR(VLOOKUP($I17,【選択肢】!$K$3:$O$101,4,)," ")&amp;IF(J17="","",","&amp;IFERROR(VLOOKUP($J17,【選択肢】!$K$3:$O$101,4,)," ")&amp;IF(K17="","",","&amp;IFERROR(VLOOKUP($K17,【選択肢】!$K$3:$O$101,4,)," ")&amp;IF(L17="","",","&amp;IFERROR(VLOOKUP($L17,【選択肢】!$K$3:$O$101,4,)," ")&amp;IF(M17="","",","&amp;IFERROR(VLOOKUP($M17,【選択肢】!$K$3:$O$101,4,)," "))))))))</f>
        <v/>
      </c>
      <c r="P17" s="321" t="str">
        <f>IF(H17="","",(IFERROR(VLOOKUP($H17,【選択肢】!$K$3:$O$101,5,)," ")&amp;IF(I17="","",","&amp;IFERROR(VLOOKUP($I17,【選択肢】!$K$3:$O$101,5,)," ")&amp;IF(J17="","",","&amp;IFERROR(VLOOKUP($J17,【選択肢】!$K$3:$O$101,5,)," ")&amp;IF(K17="","",","&amp;IFERROR(VLOOKUP($K17,【選択肢】!$K$3:$O$101,5,)," ")&amp;IF(L17="","",","&amp;IFERROR(VLOOKUP($L17,【選択肢】!$K$3:$O$101,5,)," ")&amp;IF(M17="","",","&amp;IFERROR(VLOOKUP($M17,【選択肢】!$K$3:$O$101,5,)," "))))))))</f>
        <v/>
      </c>
      <c r="Q17" s="329"/>
      <c r="R17" s="310"/>
      <c r="S17" s="309"/>
      <c r="T17" s="309"/>
      <c r="U17" s="309"/>
      <c r="V17" s="309"/>
      <c r="W17" s="309"/>
      <c r="X17" s="309"/>
    </row>
    <row r="18" spans="2:24" x14ac:dyDescent="0.15">
      <c r="B18" s="332"/>
      <c r="C18" s="331"/>
      <c r="D18" s="326"/>
      <c r="E18" s="325"/>
      <c r="F18" s="325"/>
      <c r="G18" s="323"/>
      <c r="H18" s="330"/>
      <c r="I18" s="330"/>
      <c r="J18" s="330"/>
      <c r="K18" s="330"/>
      <c r="L18" s="330"/>
      <c r="M18" s="330"/>
      <c r="N18" s="321" t="str">
        <f>IF(H18="","",(IFERROR(VLOOKUP($H18,【選択肢】!$K$3:$O$101,2,)," ")&amp;IF(I18="","",","&amp;IFERROR(VLOOKUP($I18,【選択肢】!$K$3:$O$101,2,)," ")&amp;IF(J18="","",","&amp;IFERROR(VLOOKUP($J18,【選択肢】!$K$3:$O$101,2,)," ")&amp;IF(K18="","",","&amp;IFERROR(VLOOKUP($K18,【選択肢】!$K$3:$O$101,2,)," ")&amp;IF(L18="","",","&amp;IFERROR(VLOOKUP($L18,【選択肢】!$K$3:$O$101,2,)," ")&amp;IF(M18="","",","&amp;IFERROR(VLOOKUP($M18,【選択肢】!$K$3:$O$101,2,)," "))))))))</f>
        <v/>
      </c>
      <c r="O18" s="321" t="str">
        <f>IF(H18="","",(IFERROR(VLOOKUP($H18,【選択肢】!$K$3:$O$101,4,)," ")&amp;IF(I18="","",","&amp;IFERROR(VLOOKUP($I18,【選択肢】!$K$3:$O$101,4,)," ")&amp;IF(J18="","",","&amp;IFERROR(VLOOKUP($J18,【選択肢】!$K$3:$O$101,4,)," ")&amp;IF(K18="","",","&amp;IFERROR(VLOOKUP($K18,【選択肢】!$K$3:$O$101,4,)," ")&amp;IF(L18="","",","&amp;IFERROR(VLOOKUP($L18,【選択肢】!$K$3:$O$101,4,)," ")&amp;IF(M18="","",","&amp;IFERROR(VLOOKUP($M18,【選択肢】!$K$3:$O$101,4,)," "))))))))</f>
        <v/>
      </c>
      <c r="P18" s="321" t="str">
        <f>IF(H18="","",(IFERROR(VLOOKUP($H18,【選択肢】!$K$3:$O$101,5,)," ")&amp;IF(I18="","",","&amp;IFERROR(VLOOKUP($I18,【選択肢】!$K$3:$O$101,5,)," ")&amp;IF(J18="","",","&amp;IFERROR(VLOOKUP($J18,【選択肢】!$K$3:$O$101,5,)," ")&amp;IF(K18="","",","&amp;IFERROR(VLOOKUP($K18,【選択肢】!$K$3:$O$101,5,)," ")&amp;IF(L18="","",","&amp;IFERROR(VLOOKUP($L18,【選択肢】!$K$3:$O$101,5,)," ")&amp;IF(M18="","",","&amp;IFERROR(VLOOKUP($M18,【選択肢】!$K$3:$O$101,5,)," "))))))))</f>
        <v/>
      </c>
      <c r="Q18" s="329"/>
      <c r="R18" s="310"/>
      <c r="S18" s="309"/>
      <c r="T18" s="309"/>
      <c r="U18" s="309"/>
      <c r="V18" s="309"/>
      <c r="W18" s="309"/>
      <c r="X18" s="309"/>
    </row>
    <row r="19" spans="2:24" x14ac:dyDescent="0.15">
      <c r="B19" s="332"/>
      <c r="C19" s="331"/>
      <c r="D19" s="326"/>
      <c r="E19" s="325"/>
      <c r="F19" s="325"/>
      <c r="G19" s="323"/>
      <c r="H19" s="330"/>
      <c r="I19" s="330"/>
      <c r="J19" s="330"/>
      <c r="K19" s="330"/>
      <c r="L19" s="330"/>
      <c r="M19" s="330"/>
      <c r="N19" s="321" t="str">
        <f>IF(H19="","",(IFERROR(VLOOKUP($H19,【選択肢】!$K$3:$O$101,2,)," ")&amp;IF(I19="","",","&amp;IFERROR(VLOOKUP($I19,【選択肢】!$K$3:$O$101,2,)," ")&amp;IF(J19="","",","&amp;IFERROR(VLOOKUP($J19,【選択肢】!$K$3:$O$101,2,)," ")&amp;IF(K19="","",","&amp;IFERROR(VLOOKUP($K19,【選択肢】!$K$3:$O$101,2,)," ")&amp;IF(L19="","",","&amp;IFERROR(VLOOKUP($L19,【選択肢】!$K$3:$O$101,2,)," ")&amp;IF(M19="","",","&amp;IFERROR(VLOOKUP($M19,【選択肢】!$K$3:$O$101,2,)," "))))))))</f>
        <v/>
      </c>
      <c r="O19" s="321" t="str">
        <f>IF(H19="","",(IFERROR(VLOOKUP($H19,【選択肢】!$K$3:$O$101,4,)," ")&amp;IF(I19="","",","&amp;IFERROR(VLOOKUP($I19,【選択肢】!$K$3:$O$101,4,)," ")&amp;IF(J19="","",","&amp;IFERROR(VLOOKUP($J19,【選択肢】!$K$3:$O$101,4,)," ")&amp;IF(K19="","",","&amp;IFERROR(VLOOKUP($K19,【選択肢】!$K$3:$O$101,4,)," ")&amp;IF(L19="","",","&amp;IFERROR(VLOOKUP($L19,【選択肢】!$K$3:$O$101,4,)," ")&amp;IF(M19="","",","&amp;IFERROR(VLOOKUP($M19,【選択肢】!$K$3:$O$101,4,)," "))))))))</f>
        <v/>
      </c>
      <c r="P19" s="321" t="str">
        <f>IF(H19="","",(IFERROR(VLOOKUP($H19,【選択肢】!$K$3:$O$101,5,)," ")&amp;IF(I19="","",","&amp;IFERROR(VLOOKUP($I19,【選択肢】!$K$3:$O$101,5,)," ")&amp;IF(J19="","",","&amp;IFERROR(VLOOKUP($J19,【選択肢】!$K$3:$O$101,5,)," ")&amp;IF(K19="","",","&amp;IFERROR(VLOOKUP($K19,【選択肢】!$K$3:$O$101,5,)," ")&amp;IF(L19="","",","&amp;IFERROR(VLOOKUP($L19,【選択肢】!$K$3:$O$101,5,)," ")&amp;IF(M19="","",","&amp;IFERROR(VLOOKUP($M19,【選択肢】!$K$3:$O$101,5,)," "))))))))</f>
        <v/>
      </c>
      <c r="Q19" s="329"/>
      <c r="R19" s="310"/>
      <c r="S19" s="309"/>
      <c r="T19" s="309"/>
      <c r="U19" s="309"/>
      <c r="V19" s="309"/>
      <c r="W19" s="309"/>
      <c r="X19" s="309"/>
    </row>
    <row r="20" spans="2:24" x14ac:dyDescent="0.15">
      <c r="B20" s="332"/>
      <c r="C20" s="331"/>
      <c r="D20" s="326"/>
      <c r="E20" s="325"/>
      <c r="F20" s="325"/>
      <c r="G20" s="323"/>
      <c r="H20" s="330"/>
      <c r="I20" s="330"/>
      <c r="J20" s="330"/>
      <c r="K20" s="330"/>
      <c r="L20" s="330"/>
      <c r="M20" s="330"/>
      <c r="N20" s="321" t="str">
        <f>IF(H20="","",(IFERROR(VLOOKUP($H20,【選択肢】!$K$3:$O$101,2,)," ")&amp;IF(I20="","",","&amp;IFERROR(VLOOKUP($I20,【選択肢】!$K$3:$O$101,2,)," ")&amp;IF(J20="","",","&amp;IFERROR(VLOOKUP($J20,【選択肢】!$K$3:$O$101,2,)," ")&amp;IF(K20="","",","&amp;IFERROR(VLOOKUP($K20,【選択肢】!$K$3:$O$101,2,)," ")&amp;IF(L20="","",","&amp;IFERROR(VLOOKUP($L20,【選択肢】!$K$3:$O$101,2,)," ")&amp;IF(M20="","",","&amp;IFERROR(VLOOKUP($M20,【選択肢】!$K$3:$O$101,2,)," "))))))))</f>
        <v/>
      </c>
      <c r="O20" s="321" t="str">
        <f>IF(H20="","",(IFERROR(VLOOKUP($H20,【選択肢】!$K$3:$O$101,4,)," ")&amp;IF(I20="","",","&amp;IFERROR(VLOOKUP($I20,【選択肢】!$K$3:$O$101,4,)," ")&amp;IF(J20="","",","&amp;IFERROR(VLOOKUP($J20,【選択肢】!$K$3:$O$101,4,)," ")&amp;IF(K20="","",","&amp;IFERROR(VLOOKUP($K20,【選択肢】!$K$3:$O$101,4,)," ")&amp;IF(L20="","",","&amp;IFERROR(VLOOKUP($L20,【選択肢】!$K$3:$O$101,4,)," ")&amp;IF(M20="","",","&amp;IFERROR(VLOOKUP($M20,【選択肢】!$K$3:$O$101,4,)," "))))))))</f>
        <v/>
      </c>
      <c r="P20" s="321" t="str">
        <f>IF(H20="","",(IFERROR(VLOOKUP($H20,【選択肢】!$K$3:$O$101,5,)," ")&amp;IF(I20="","",","&amp;IFERROR(VLOOKUP($I20,【選択肢】!$K$3:$O$101,5,)," ")&amp;IF(J20="","",","&amp;IFERROR(VLOOKUP($J20,【選択肢】!$K$3:$O$101,5,)," ")&amp;IF(K20="","",","&amp;IFERROR(VLOOKUP($K20,【選択肢】!$K$3:$O$101,5,)," ")&amp;IF(L20="","",","&amp;IFERROR(VLOOKUP($L20,【選択肢】!$K$3:$O$101,5,)," ")&amp;IF(M20="","",","&amp;IFERROR(VLOOKUP($M20,【選択肢】!$K$3:$O$101,5,)," "))))))))</f>
        <v/>
      </c>
      <c r="Q20" s="329"/>
      <c r="R20" s="310"/>
      <c r="S20" s="309"/>
      <c r="T20" s="309"/>
      <c r="U20" s="309"/>
      <c r="V20" s="309"/>
      <c r="W20" s="309"/>
      <c r="X20" s="309"/>
    </row>
    <row r="21" spans="2:24" s="291" customFormat="1" x14ac:dyDescent="0.15">
      <c r="B21" s="332"/>
      <c r="C21" s="331"/>
      <c r="D21" s="326"/>
      <c r="E21" s="325"/>
      <c r="F21" s="325"/>
      <c r="G21" s="323"/>
      <c r="H21" s="330"/>
      <c r="I21" s="330"/>
      <c r="J21" s="330"/>
      <c r="K21" s="330"/>
      <c r="L21" s="330"/>
      <c r="M21" s="330"/>
      <c r="N21" s="321" t="str">
        <f>IF(H21="","",(IFERROR(VLOOKUP($H21,【選択肢】!$K$3:$O$101,2,)," ")&amp;IF(I21="","",","&amp;IFERROR(VLOOKUP($I21,【選択肢】!$K$3:$O$101,2,)," ")&amp;IF(J21="","",","&amp;IFERROR(VLOOKUP($J21,【選択肢】!$K$3:$O$101,2,)," ")&amp;IF(K21="","",","&amp;IFERROR(VLOOKUP($K21,【選択肢】!$K$3:$O$101,2,)," ")&amp;IF(L21="","",","&amp;IFERROR(VLOOKUP($L21,【選択肢】!$K$3:$O$101,2,)," ")&amp;IF(M21="","",","&amp;IFERROR(VLOOKUP($M21,【選択肢】!$K$3:$O$101,2,)," "))))))))</f>
        <v/>
      </c>
      <c r="O21" s="321" t="str">
        <f>IF(H21="","",(IFERROR(VLOOKUP($H21,【選択肢】!$K$3:$O$101,4,)," ")&amp;IF(I21="","",","&amp;IFERROR(VLOOKUP($I21,【選択肢】!$K$3:$O$101,4,)," ")&amp;IF(J21="","",","&amp;IFERROR(VLOOKUP($J21,【選択肢】!$K$3:$O$101,4,)," ")&amp;IF(K21="","",","&amp;IFERROR(VLOOKUP($K21,【選択肢】!$K$3:$O$101,4,)," ")&amp;IF(L21="","",","&amp;IFERROR(VLOOKUP($L21,【選択肢】!$K$3:$O$101,4,)," ")&amp;IF(M21="","",","&amp;IFERROR(VLOOKUP($M21,【選択肢】!$K$3:$O$101,4,)," "))))))))</f>
        <v/>
      </c>
      <c r="P21" s="321" t="str">
        <f>IF(H21="","",(IFERROR(VLOOKUP($H21,【選択肢】!$K$3:$O$101,5,)," ")&amp;IF(I21="","",","&amp;IFERROR(VLOOKUP($I21,【選択肢】!$K$3:$O$101,5,)," ")&amp;IF(J21="","",","&amp;IFERROR(VLOOKUP($J21,【選択肢】!$K$3:$O$101,5,)," ")&amp;IF(K21="","",","&amp;IFERROR(VLOOKUP($K21,【選択肢】!$K$3:$O$101,5,)," ")&amp;IF(L21="","",","&amp;IFERROR(VLOOKUP($L21,【選択肢】!$K$3:$O$101,5,)," ")&amp;IF(M21="","",","&amp;IFERROR(VLOOKUP($M21,【選択肢】!$K$3:$O$101,5,)," "))))))))</f>
        <v/>
      </c>
      <c r="Q21" s="329"/>
      <c r="R21" s="310"/>
      <c r="S21" s="309"/>
      <c r="T21" s="309"/>
      <c r="U21" s="309"/>
      <c r="V21" s="309"/>
      <c r="W21" s="309"/>
      <c r="X21" s="309"/>
    </row>
    <row r="22" spans="2:24" s="291" customFormat="1" x14ac:dyDescent="0.15">
      <c r="B22" s="332"/>
      <c r="C22" s="331"/>
      <c r="D22" s="326"/>
      <c r="E22" s="325"/>
      <c r="F22" s="325"/>
      <c r="G22" s="323"/>
      <c r="H22" s="330"/>
      <c r="I22" s="330"/>
      <c r="J22" s="330"/>
      <c r="K22" s="330"/>
      <c r="L22" s="330"/>
      <c r="M22" s="330"/>
      <c r="N22" s="321" t="str">
        <f>IF(H22="","",(IFERROR(VLOOKUP($H22,【選択肢】!$K$3:$O$101,2,)," ")&amp;IF(I22="","",","&amp;IFERROR(VLOOKUP($I22,【選択肢】!$K$3:$O$101,2,)," ")&amp;IF(J22="","",","&amp;IFERROR(VLOOKUP($J22,【選択肢】!$K$3:$O$101,2,)," ")&amp;IF(K22="","",","&amp;IFERROR(VLOOKUP($K22,【選択肢】!$K$3:$O$101,2,)," ")&amp;IF(L22="","",","&amp;IFERROR(VLOOKUP($L22,【選択肢】!$K$3:$O$101,2,)," ")&amp;IF(M22="","",","&amp;IFERROR(VLOOKUP($M22,【選択肢】!$K$3:$O$101,2,)," "))))))))</f>
        <v/>
      </c>
      <c r="O22" s="321" t="str">
        <f>IF(H22="","",(IFERROR(VLOOKUP($H22,【選択肢】!$K$3:$O$101,4,)," ")&amp;IF(I22="","",","&amp;IFERROR(VLOOKUP($I22,【選択肢】!$K$3:$O$101,4,)," ")&amp;IF(J22="","",","&amp;IFERROR(VLOOKUP($J22,【選択肢】!$K$3:$O$101,4,)," ")&amp;IF(K22="","",","&amp;IFERROR(VLOOKUP($K22,【選択肢】!$K$3:$O$101,4,)," ")&amp;IF(L22="","",","&amp;IFERROR(VLOOKUP($L22,【選択肢】!$K$3:$O$101,4,)," ")&amp;IF(M22="","",","&amp;IFERROR(VLOOKUP($M22,【選択肢】!$K$3:$O$101,4,)," "))))))))</f>
        <v/>
      </c>
      <c r="P22" s="321" t="str">
        <f>IF(H22="","",(IFERROR(VLOOKUP($H22,【選択肢】!$K$3:$O$101,5,)," ")&amp;IF(I22="","",","&amp;IFERROR(VLOOKUP($I22,【選択肢】!$K$3:$O$101,5,)," ")&amp;IF(J22="","",","&amp;IFERROR(VLOOKUP($J22,【選択肢】!$K$3:$O$101,5,)," ")&amp;IF(K22="","",","&amp;IFERROR(VLOOKUP($K22,【選択肢】!$K$3:$O$101,5,)," ")&amp;IF(L22="","",","&amp;IFERROR(VLOOKUP($L22,【選択肢】!$K$3:$O$101,5,)," ")&amp;IF(M22="","",","&amp;IFERROR(VLOOKUP($M22,【選択肢】!$K$3:$O$101,5,)," "))))))))</f>
        <v/>
      </c>
      <c r="Q22" s="329"/>
      <c r="R22" s="310"/>
      <c r="S22" s="309"/>
      <c r="T22" s="309"/>
      <c r="U22" s="309"/>
      <c r="V22" s="309"/>
      <c r="W22" s="309"/>
      <c r="X22" s="309"/>
    </row>
    <row r="23" spans="2:24" s="291" customFormat="1" x14ac:dyDescent="0.15">
      <c r="B23" s="332"/>
      <c r="C23" s="331"/>
      <c r="D23" s="326"/>
      <c r="E23" s="325"/>
      <c r="F23" s="325"/>
      <c r="G23" s="323"/>
      <c r="H23" s="330"/>
      <c r="I23" s="330"/>
      <c r="J23" s="330"/>
      <c r="K23" s="330"/>
      <c r="L23" s="330"/>
      <c r="M23" s="330"/>
      <c r="N23" s="321" t="str">
        <f>IF(H23="","",(IFERROR(VLOOKUP($H23,【選択肢】!$K$3:$O$101,2,)," ")&amp;IF(I23="","",","&amp;IFERROR(VLOOKUP($I23,【選択肢】!$K$3:$O$101,2,)," ")&amp;IF(J23="","",","&amp;IFERROR(VLOOKUP($J23,【選択肢】!$K$3:$O$101,2,)," ")&amp;IF(K23="","",","&amp;IFERROR(VLOOKUP($K23,【選択肢】!$K$3:$O$101,2,)," ")&amp;IF(L23="","",","&amp;IFERROR(VLOOKUP($L23,【選択肢】!$K$3:$O$101,2,)," ")&amp;IF(M23="","",","&amp;IFERROR(VLOOKUP($M23,【選択肢】!$K$3:$O$101,2,)," "))))))))</f>
        <v/>
      </c>
      <c r="O23" s="321" t="str">
        <f>IF(H23="","",(IFERROR(VLOOKUP($H23,【選択肢】!$K$3:$O$101,4,)," ")&amp;IF(I23="","",","&amp;IFERROR(VLOOKUP($I23,【選択肢】!$K$3:$O$101,4,)," ")&amp;IF(J23="","",","&amp;IFERROR(VLOOKUP($J23,【選択肢】!$K$3:$O$101,4,)," ")&amp;IF(K23="","",","&amp;IFERROR(VLOOKUP($K23,【選択肢】!$K$3:$O$101,4,)," ")&amp;IF(L23="","",","&amp;IFERROR(VLOOKUP($L23,【選択肢】!$K$3:$O$101,4,)," ")&amp;IF(M23="","",","&amp;IFERROR(VLOOKUP($M23,【選択肢】!$K$3:$O$101,4,)," "))))))))</f>
        <v/>
      </c>
      <c r="P23" s="321" t="str">
        <f>IF(H23="","",(IFERROR(VLOOKUP($H23,【選択肢】!$K$3:$O$101,5,)," ")&amp;IF(I23="","",","&amp;IFERROR(VLOOKUP($I23,【選択肢】!$K$3:$O$101,5,)," ")&amp;IF(J23="","",","&amp;IFERROR(VLOOKUP($J23,【選択肢】!$K$3:$O$101,5,)," ")&amp;IF(K23="","",","&amp;IFERROR(VLOOKUP($K23,【選択肢】!$K$3:$O$101,5,)," ")&amp;IF(L23="","",","&amp;IFERROR(VLOOKUP($L23,【選択肢】!$K$3:$O$101,5,)," ")&amp;IF(M23="","",","&amp;IFERROR(VLOOKUP($M23,【選択肢】!$K$3:$O$101,5,)," "))))))))</f>
        <v/>
      </c>
      <c r="Q23" s="320"/>
      <c r="R23" s="310"/>
      <c r="S23" s="309"/>
      <c r="T23" s="309"/>
      <c r="U23" s="309"/>
      <c r="V23" s="309"/>
      <c r="W23" s="309"/>
      <c r="X23" s="309"/>
    </row>
    <row r="24" spans="2:24" x14ac:dyDescent="0.15">
      <c r="B24" s="332"/>
      <c r="C24" s="331"/>
      <c r="D24" s="326"/>
      <c r="E24" s="325"/>
      <c r="F24" s="325"/>
      <c r="G24" s="323"/>
      <c r="H24" s="330"/>
      <c r="I24" s="330"/>
      <c r="J24" s="330"/>
      <c r="K24" s="330"/>
      <c r="L24" s="330"/>
      <c r="M24" s="330"/>
      <c r="N24" s="321" t="str">
        <f>IF(H24="","",(IFERROR(VLOOKUP($H24,【選択肢】!$K$3:$O$101,2,)," ")&amp;IF(I24="","",","&amp;IFERROR(VLOOKUP($I24,【選択肢】!$K$3:$O$101,2,)," ")&amp;IF(J24="","",","&amp;IFERROR(VLOOKUP($J24,【選択肢】!$K$3:$O$101,2,)," ")&amp;IF(K24="","",","&amp;IFERROR(VLOOKUP($K24,【選択肢】!$K$3:$O$101,2,)," ")&amp;IF(L24="","",","&amp;IFERROR(VLOOKUP($L24,【選択肢】!$K$3:$O$101,2,)," ")&amp;IF(M24="","",","&amp;IFERROR(VLOOKUP($M24,【選択肢】!$K$3:$O$101,2,)," "))))))))</f>
        <v/>
      </c>
      <c r="O24" s="321" t="str">
        <f>IF(H24="","",(IFERROR(VLOOKUP($H24,【選択肢】!$K$3:$O$101,4,)," ")&amp;IF(I24="","",","&amp;IFERROR(VLOOKUP($I24,【選択肢】!$K$3:$O$101,4,)," ")&amp;IF(J24="","",","&amp;IFERROR(VLOOKUP($J24,【選択肢】!$K$3:$O$101,4,)," ")&amp;IF(K24="","",","&amp;IFERROR(VLOOKUP($K24,【選択肢】!$K$3:$O$101,4,)," ")&amp;IF(L24="","",","&amp;IFERROR(VLOOKUP($L24,【選択肢】!$K$3:$O$101,4,)," ")&amp;IF(M24="","",","&amp;IFERROR(VLOOKUP($M24,【選択肢】!$K$3:$O$101,4,)," "))))))))</f>
        <v/>
      </c>
      <c r="P24" s="321" t="str">
        <f>IF(H24="","",(IFERROR(VLOOKUP($H24,【選択肢】!$K$3:$O$101,5,)," ")&amp;IF(I24="","",","&amp;IFERROR(VLOOKUP($I24,【選択肢】!$K$3:$O$101,5,)," ")&amp;IF(J24="","",","&amp;IFERROR(VLOOKUP($J24,【選択肢】!$K$3:$O$101,5,)," ")&amp;IF(K24="","",","&amp;IFERROR(VLOOKUP($K24,【選択肢】!$K$3:$O$101,5,)," ")&amp;IF(L24="","",","&amp;IFERROR(VLOOKUP($L24,【選択肢】!$K$3:$O$101,5,)," ")&amp;IF(M24="","",","&amp;IFERROR(VLOOKUP($M24,【選択肢】!$K$3:$O$101,5,)," "))))))))</f>
        <v/>
      </c>
      <c r="Q24" s="320"/>
      <c r="R24" s="310"/>
      <c r="S24" s="309"/>
      <c r="T24" s="309"/>
      <c r="U24" s="309"/>
      <c r="V24" s="309"/>
      <c r="W24" s="309"/>
      <c r="X24" s="309"/>
    </row>
    <row r="25" spans="2:24" s="291" customFormat="1" x14ac:dyDescent="0.15">
      <c r="B25" s="332"/>
      <c r="C25" s="331"/>
      <c r="D25" s="326"/>
      <c r="E25" s="325"/>
      <c r="F25" s="325"/>
      <c r="G25" s="323"/>
      <c r="H25" s="330"/>
      <c r="I25" s="330"/>
      <c r="J25" s="330"/>
      <c r="K25" s="330"/>
      <c r="L25" s="330"/>
      <c r="M25" s="330"/>
      <c r="N25" s="321" t="str">
        <f>IF(H25="","",(IFERROR(VLOOKUP($H25,【選択肢】!$K$3:$O$101,2,)," ")&amp;IF(I25="","",","&amp;IFERROR(VLOOKUP($I25,【選択肢】!$K$3:$O$101,2,)," ")&amp;IF(J25="","",","&amp;IFERROR(VLOOKUP($J25,【選択肢】!$K$3:$O$101,2,)," ")&amp;IF(K25="","",","&amp;IFERROR(VLOOKUP($K25,【選択肢】!$K$3:$O$101,2,)," ")&amp;IF(L25="","",","&amp;IFERROR(VLOOKUP($L25,【選択肢】!$K$3:$O$101,2,)," ")&amp;IF(M25="","",","&amp;IFERROR(VLOOKUP($M25,【選択肢】!$K$3:$O$101,2,)," "))))))))</f>
        <v/>
      </c>
      <c r="O25" s="321" t="str">
        <f>IF(H25="","",(IFERROR(VLOOKUP($H25,【選択肢】!$K$3:$O$101,4,)," ")&amp;IF(I25="","",","&amp;IFERROR(VLOOKUP($I25,【選択肢】!$K$3:$O$101,4,)," ")&amp;IF(J25="","",","&amp;IFERROR(VLOOKUP($J25,【選択肢】!$K$3:$O$101,4,)," ")&amp;IF(K25="","",","&amp;IFERROR(VLOOKUP($K25,【選択肢】!$K$3:$O$101,4,)," ")&amp;IF(L25="","",","&amp;IFERROR(VLOOKUP($L25,【選択肢】!$K$3:$O$101,4,)," ")&amp;IF(M25="","",","&amp;IFERROR(VLOOKUP($M25,【選択肢】!$K$3:$O$101,4,)," "))))))))</f>
        <v/>
      </c>
      <c r="P25" s="321" t="str">
        <f>IF(H25="","",(IFERROR(VLOOKUP($H25,【選択肢】!$K$3:$O$101,5,)," ")&amp;IF(I25="","",","&amp;IFERROR(VLOOKUP($I25,【選択肢】!$K$3:$O$101,5,)," ")&amp;IF(J25="","",","&amp;IFERROR(VLOOKUP($J25,【選択肢】!$K$3:$O$101,5,)," ")&amp;IF(K25="","",","&amp;IFERROR(VLOOKUP($K25,【選択肢】!$K$3:$O$101,5,)," ")&amp;IF(L25="","",","&amp;IFERROR(VLOOKUP($L25,【選択肢】!$K$3:$O$101,5,)," ")&amp;IF(M25="","",","&amp;IFERROR(VLOOKUP($M25,【選択肢】!$K$3:$O$101,5,)," "))))))))</f>
        <v/>
      </c>
      <c r="Q25" s="320"/>
      <c r="R25" s="310"/>
      <c r="S25" s="309"/>
      <c r="T25" s="309"/>
      <c r="U25" s="309"/>
      <c r="V25" s="309"/>
      <c r="W25" s="309"/>
      <c r="X25" s="309"/>
    </row>
    <row r="26" spans="2:24" x14ac:dyDescent="0.15">
      <c r="B26" s="332"/>
      <c r="C26" s="331"/>
      <c r="D26" s="326"/>
      <c r="E26" s="325"/>
      <c r="F26" s="325"/>
      <c r="G26" s="323"/>
      <c r="H26" s="330"/>
      <c r="I26" s="330"/>
      <c r="J26" s="330"/>
      <c r="K26" s="330"/>
      <c r="L26" s="330"/>
      <c r="M26" s="330"/>
      <c r="N26" s="321" t="str">
        <f>IF(H26="","",(IFERROR(VLOOKUP($H26,【選択肢】!$K$3:$O$101,2,)," ")&amp;IF(I26="","",","&amp;IFERROR(VLOOKUP($I26,【選択肢】!$K$3:$O$101,2,)," ")&amp;IF(J26="","",","&amp;IFERROR(VLOOKUP($J26,【選択肢】!$K$3:$O$101,2,)," ")&amp;IF(K26="","",","&amp;IFERROR(VLOOKUP($K26,【選択肢】!$K$3:$O$101,2,)," ")&amp;IF(L26="","",","&amp;IFERROR(VLOOKUP($L26,【選択肢】!$K$3:$O$101,2,)," ")&amp;IF(M26="","",","&amp;IFERROR(VLOOKUP($M26,【選択肢】!$K$3:$O$101,2,)," "))))))))</f>
        <v/>
      </c>
      <c r="O26" s="321" t="str">
        <f>IF(H26="","",(IFERROR(VLOOKUP($H26,【選択肢】!$K$3:$O$101,4,)," ")&amp;IF(I26="","",","&amp;IFERROR(VLOOKUP($I26,【選択肢】!$K$3:$O$101,4,)," ")&amp;IF(J26="","",","&amp;IFERROR(VLOOKUP($J26,【選択肢】!$K$3:$O$101,4,)," ")&amp;IF(K26="","",","&amp;IFERROR(VLOOKUP($K26,【選択肢】!$K$3:$O$101,4,)," ")&amp;IF(L26="","",","&amp;IFERROR(VLOOKUP($L26,【選択肢】!$K$3:$O$101,4,)," ")&amp;IF(M26="","",","&amp;IFERROR(VLOOKUP($M26,【選択肢】!$K$3:$O$101,4,)," "))))))))</f>
        <v/>
      </c>
      <c r="P26" s="321" t="str">
        <f>IF(H26="","",(IFERROR(VLOOKUP($H26,【選択肢】!$K$3:$O$101,5,)," ")&amp;IF(I26="","",","&amp;IFERROR(VLOOKUP($I26,【選択肢】!$K$3:$O$101,5,)," ")&amp;IF(J26="","",","&amp;IFERROR(VLOOKUP($J26,【選択肢】!$K$3:$O$101,5,)," ")&amp;IF(K26="","",","&amp;IFERROR(VLOOKUP($K26,【選択肢】!$K$3:$O$101,5,)," ")&amp;IF(L26="","",","&amp;IFERROR(VLOOKUP($L26,【選択肢】!$K$3:$O$101,5,)," ")&amp;IF(M26="","",","&amp;IFERROR(VLOOKUP($M26,【選択肢】!$K$3:$O$101,5,)," "))))))))</f>
        <v/>
      </c>
      <c r="Q26" s="320"/>
      <c r="R26" s="310"/>
      <c r="S26" s="309"/>
      <c r="T26" s="309"/>
      <c r="U26" s="309"/>
      <c r="V26" s="309"/>
      <c r="W26" s="309"/>
      <c r="X26" s="309"/>
    </row>
    <row r="27" spans="2:24" x14ac:dyDescent="0.15">
      <c r="B27" s="328"/>
      <c r="C27" s="327"/>
      <c r="D27" s="326"/>
      <c r="E27" s="325"/>
      <c r="F27" s="324"/>
      <c r="G27" s="323"/>
      <c r="H27" s="322"/>
      <c r="I27" s="322"/>
      <c r="J27" s="322"/>
      <c r="K27" s="322"/>
      <c r="L27" s="322"/>
      <c r="M27" s="322"/>
      <c r="N27" s="321" t="str">
        <f>IF(H27="","",(IFERROR(VLOOKUP($H27,【選択肢】!$K$3:$O$101,2,)," ")&amp;IF(I27="","",","&amp;IFERROR(VLOOKUP($I27,【選択肢】!$K$3:$O$101,2,)," ")&amp;IF(J27="","",","&amp;IFERROR(VLOOKUP($J27,【選択肢】!$K$3:$O$101,2,)," ")&amp;IF(K27="","",","&amp;IFERROR(VLOOKUP($K27,【選択肢】!$K$3:$O$101,2,)," ")&amp;IF(L27="","",","&amp;IFERROR(VLOOKUP($L27,【選択肢】!$K$3:$O$101,2,)," ")&amp;IF(M27="","",","&amp;IFERROR(VLOOKUP($M27,【選択肢】!$K$3:$O$101,2,)," "))))))))</f>
        <v/>
      </c>
      <c r="O27" s="321" t="str">
        <f>IF(H27="","",(IFERROR(VLOOKUP($H27,【選択肢】!$K$3:$O$101,4,)," ")&amp;IF(I27="","",","&amp;IFERROR(VLOOKUP($I27,【選択肢】!$K$3:$O$101,4,)," ")&amp;IF(J27="","",","&amp;IFERROR(VLOOKUP($J27,【選択肢】!$K$3:$O$101,4,)," ")&amp;IF(K27="","",","&amp;IFERROR(VLOOKUP($K27,【選択肢】!$K$3:$O$101,4,)," ")&amp;IF(L27="","",","&amp;IFERROR(VLOOKUP($L27,【選択肢】!$K$3:$O$101,4,)," ")&amp;IF(M27="","",","&amp;IFERROR(VLOOKUP($M27,【選択肢】!$K$3:$O$101,4,)," "))))))))</f>
        <v/>
      </c>
      <c r="P27" s="321" t="str">
        <f>IF(H27="","",(IFERROR(VLOOKUP($H27,【選択肢】!$K$3:$O$101,5,)," ")&amp;IF(I27="","",","&amp;IFERROR(VLOOKUP($I27,【選択肢】!$K$3:$O$101,5,)," ")&amp;IF(J27="","",","&amp;IFERROR(VLOOKUP($J27,【選択肢】!$K$3:$O$101,5,)," ")&amp;IF(K27="","",","&amp;IFERROR(VLOOKUP($K27,【選択肢】!$K$3:$O$101,5,)," ")&amp;IF(L27="","",","&amp;IFERROR(VLOOKUP($L27,【選択肢】!$K$3:$O$101,5,)," ")&amp;IF(M27="","",","&amp;IFERROR(VLOOKUP($M27,【選択肢】!$K$3:$O$101,5,)," "))))))))</f>
        <v/>
      </c>
      <c r="Q27" s="320"/>
      <c r="R27" s="310"/>
      <c r="S27" s="309"/>
      <c r="T27" s="309"/>
      <c r="U27" s="309"/>
      <c r="V27" s="309"/>
      <c r="W27" s="309"/>
      <c r="X27" s="309"/>
    </row>
    <row r="28" spans="2:24" ht="26.25" customHeight="1" x14ac:dyDescent="0.15">
      <c r="B28" s="319"/>
      <c r="C28" s="318"/>
      <c r="D28" s="317"/>
      <c r="E28" s="316"/>
      <c r="F28" s="315" t="s">
        <v>143</v>
      </c>
      <c r="G28" s="314"/>
      <c r="H28" s="313"/>
      <c r="I28" s="313"/>
      <c r="J28" s="313"/>
      <c r="K28" s="313"/>
      <c r="L28" s="313"/>
      <c r="M28" s="313"/>
      <c r="N28" s="312"/>
      <c r="O28" s="312"/>
      <c r="P28" s="312"/>
      <c r="Q28" s="311"/>
      <c r="R28" s="310"/>
      <c r="S28" s="309"/>
      <c r="T28" s="309"/>
      <c r="U28" s="309"/>
      <c r="V28" s="309"/>
      <c r="W28" s="309"/>
      <c r="X28" s="309"/>
    </row>
    <row r="29" spans="2:24" ht="18" customHeight="1" x14ac:dyDescent="0.15">
      <c r="B29" s="303"/>
      <c r="C29" s="302"/>
      <c r="D29" s="301"/>
      <c r="E29" s="300"/>
      <c r="F29" s="300"/>
      <c r="G29" s="299"/>
      <c r="H29" s="298"/>
      <c r="I29" s="298"/>
      <c r="J29" s="298"/>
      <c r="K29" s="298"/>
      <c r="L29" s="298"/>
      <c r="M29" s="298"/>
      <c r="N29" s="297"/>
      <c r="O29" s="296"/>
      <c r="P29" s="295"/>
      <c r="Q29" s="292"/>
    </row>
    <row r="30" spans="2:24" ht="34.5" customHeight="1" x14ac:dyDescent="0.15">
      <c r="B30" s="303"/>
      <c r="C30" s="302"/>
      <c r="D30" s="301"/>
      <c r="E30" s="308" t="s">
        <v>174</v>
      </c>
      <c r="F30" s="307" t="s">
        <v>175</v>
      </c>
      <c r="G30" s="306" t="s">
        <v>23</v>
      </c>
      <c r="H30" s="298"/>
      <c r="I30" s="298"/>
      <c r="J30" s="298"/>
      <c r="K30" s="298"/>
      <c r="L30" s="298"/>
      <c r="M30" s="298"/>
      <c r="N30" s="297"/>
      <c r="O30" s="296"/>
      <c r="P30" s="295"/>
      <c r="Q30" s="292"/>
    </row>
    <row r="31" spans="2:24" ht="33" customHeight="1" x14ac:dyDescent="0.15">
      <c r="B31" s="993" t="s">
        <v>474</v>
      </c>
      <c r="C31" s="993"/>
      <c r="D31" s="993"/>
      <c r="E31" s="305">
        <f>MAX(E9:E28)</f>
        <v>0</v>
      </c>
      <c r="F31" s="305">
        <f>MAX(F9:F28)</f>
        <v>0</v>
      </c>
      <c r="G31" s="304">
        <f>SUM(E31+F31)</f>
        <v>0</v>
      </c>
      <c r="H31" s="298"/>
      <c r="I31" s="298"/>
      <c r="J31" s="298"/>
      <c r="K31" s="298"/>
      <c r="L31" s="298"/>
      <c r="M31" s="298"/>
      <c r="N31" s="297"/>
      <c r="O31" s="296"/>
      <c r="P31" s="295"/>
      <c r="Q31" s="292"/>
    </row>
    <row r="32" spans="2:24" ht="33" customHeight="1" x14ac:dyDescent="0.15">
      <c r="B32" s="303"/>
      <c r="C32" s="302"/>
      <c r="D32" s="301"/>
      <c r="E32" s="300"/>
      <c r="F32" s="300"/>
      <c r="G32" s="299"/>
      <c r="H32" s="298"/>
      <c r="I32" s="298"/>
      <c r="J32" s="298"/>
      <c r="K32" s="298"/>
      <c r="L32" s="298"/>
      <c r="M32" s="298"/>
      <c r="N32" s="297"/>
      <c r="O32" s="296"/>
      <c r="P32" s="295"/>
      <c r="Q32" s="292"/>
    </row>
    <row r="33" spans="2:17" ht="18" customHeight="1" x14ac:dyDescent="0.15">
      <c r="B33" s="984"/>
      <c r="C33" s="985"/>
      <c r="D33" s="986"/>
      <c r="E33" s="294"/>
      <c r="F33" s="294"/>
      <c r="G33" s="294"/>
      <c r="H33" s="294"/>
      <c r="I33" s="294"/>
      <c r="J33" s="294"/>
      <c r="K33" s="294"/>
      <c r="L33" s="294"/>
      <c r="M33" s="294"/>
      <c r="N33" s="293"/>
      <c r="O33" s="292"/>
      <c r="P33" s="987"/>
      <c r="Q33" s="988"/>
    </row>
    <row r="34" spans="2:17" ht="18" customHeight="1" x14ac:dyDescent="0.15">
      <c r="B34" s="984"/>
      <c r="C34" s="985"/>
      <c r="D34" s="986"/>
      <c r="E34" s="294"/>
      <c r="F34" s="294"/>
      <c r="G34" s="294"/>
      <c r="H34" s="294"/>
      <c r="I34" s="294"/>
      <c r="J34" s="294"/>
      <c r="K34" s="294"/>
      <c r="L34" s="294"/>
      <c r="M34" s="294"/>
      <c r="N34" s="293"/>
      <c r="P34" s="987"/>
      <c r="Q34" s="988"/>
    </row>
    <row r="35" spans="2:17" ht="18" customHeight="1" x14ac:dyDescent="0.15">
      <c r="B35" s="984"/>
      <c r="C35" s="985"/>
      <c r="D35" s="986"/>
      <c r="E35" s="294"/>
      <c r="F35" s="294"/>
      <c r="G35" s="294"/>
      <c r="H35" s="294"/>
      <c r="I35" s="294"/>
      <c r="J35" s="294"/>
      <c r="K35" s="294"/>
      <c r="L35" s="294"/>
      <c r="M35" s="294"/>
      <c r="N35" s="293"/>
      <c r="O35" s="292"/>
      <c r="P35" s="987"/>
      <c r="Q35" s="988"/>
    </row>
    <row r="36" spans="2:17" ht="18" customHeight="1" x14ac:dyDescent="0.15">
      <c r="B36" s="984"/>
      <c r="C36" s="985"/>
      <c r="D36" s="986"/>
      <c r="E36" s="294"/>
      <c r="F36" s="294"/>
      <c r="G36" s="294"/>
      <c r="H36" s="294"/>
      <c r="I36" s="294"/>
      <c r="J36" s="294"/>
      <c r="K36" s="294"/>
      <c r="L36" s="294"/>
      <c r="M36" s="294"/>
      <c r="N36" s="293"/>
      <c r="O36" s="292"/>
      <c r="P36" s="987"/>
      <c r="Q36" s="988"/>
    </row>
    <row r="37" spans="2:17" ht="18" customHeight="1" x14ac:dyDescent="0.15">
      <c r="B37" s="984"/>
      <c r="C37" s="985"/>
      <c r="D37" s="986"/>
      <c r="E37" s="294"/>
      <c r="F37" s="294"/>
      <c r="G37" s="294"/>
      <c r="H37" s="294"/>
      <c r="I37" s="294"/>
      <c r="J37" s="294"/>
      <c r="K37" s="294"/>
      <c r="L37" s="294"/>
      <c r="M37" s="294"/>
      <c r="N37" s="293"/>
      <c r="P37" s="987"/>
      <c r="Q37" s="988"/>
    </row>
    <row r="38" spans="2:17" ht="18" customHeight="1" x14ac:dyDescent="0.15">
      <c r="B38" s="984"/>
      <c r="C38" s="985"/>
      <c r="D38" s="986"/>
      <c r="E38" s="294"/>
      <c r="F38" s="294"/>
      <c r="G38" s="294"/>
      <c r="H38" s="294"/>
      <c r="I38" s="294"/>
      <c r="J38" s="294"/>
      <c r="K38" s="294"/>
      <c r="L38" s="294"/>
      <c r="M38" s="294"/>
      <c r="N38" s="293"/>
      <c r="O38" s="292"/>
      <c r="P38" s="987"/>
      <c r="Q38" s="988"/>
    </row>
    <row r="39" spans="2:17" ht="18" customHeight="1" x14ac:dyDescent="0.15">
      <c r="B39" s="984"/>
      <c r="C39" s="985"/>
      <c r="D39" s="986"/>
      <c r="E39" s="294"/>
      <c r="F39" s="294"/>
      <c r="G39" s="294"/>
      <c r="H39" s="294"/>
      <c r="I39" s="294"/>
      <c r="J39" s="294"/>
      <c r="K39" s="294"/>
      <c r="L39" s="294"/>
      <c r="M39" s="294"/>
      <c r="N39" s="293"/>
      <c r="O39" s="292"/>
      <c r="P39" s="987"/>
      <c r="Q39" s="988"/>
    </row>
    <row r="40" spans="2:17" ht="18" customHeight="1" x14ac:dyDescent="0.15">
      <c r="B40" s="984"/>
      <c r="C40" s="985"/>
      <c r="D40" s="986"/>
      <c r="E40" s="294"/>
      <c r="F40" s="294"/>
      <c r="G40" s="294"/>
      <c r="H40" s="294"/>
      <c r="I40" s="294"/>
      <c r="J40" s="294"/>
      <c r="K40" s="294"/>
      <c r="L40" s="294"/>
      <c r="M40" s="294"/>
      <c r="N40" s="294"/>
      <c r="P40" s="987"/>
      <c r="Q40" s="988"/>
    </row>
    <row r="41" spans="2:17" ht="18" customHeight="1" x14ac:dyDescent="0.15">
      <c r="B41" s="984"/>
      <c r="C41" s="985"/>
      <c r="D41" s="986"/>
      <c r="E41" s="294"/>
      <c r="F41" s="294"/>
      <c r="G41" s="294"/>
      <c r="H41" s="294"/>
      <c r="I41" s="294"/>
      <c r="J41" s="294"/>
      <c r="K41" s="294"/>
      <c r="L41" s="294"/>
      <c r="M41" s="294"/>
      <c r="N41" s="293"/>
      <c r="O41" s="292"/>
      <c r="P41" s="987"/>
      <c r="Q41" s="988"/>
    </row>
    <row r="42" spans="2:17" ht="18" customHeight="1" x14ac:dyDescent="0.15">
      <c r="B42" s="984"/>
      <c r="C42" s="985"/>
      <c r="D42" s="986"/>
      <c r="E42" s="294"/>
      <c r="F42" s="294"/>
      <c r="G42" s="294"/>
      <c r="H42" s="294"/>
      <c r="I42" s="294"/>
      <c r="J42" s="294"/>
      <c r="K42" s="294"/>
      <c r="L42" s="294"/>
      <c r="M42" s="294"/>
      <c r="N42" s="293"/>
      <c r="O42" s="292"/>
      <c r="P42" s="987"/>
      <c r="Q42" s="988"/>
    </row>
    <row r="43" spans="2:17" ht="18" customHeight="1" x14ac:dyDescent="0.15">
      <c r="B43" s="984"/>
      <c r="C43" s="985"/>
      <c r="D43" s="986"/>
      <c r="E43" s="294"/>
      <c r="F43" s="294"/>
      <c r="G43" s="294"/>
      <c r="H43" s="294"/>
      <c r="I43" s="294"/>
      <c r="J43" s="294"/>
      <c r="K43" s="294"/>
      <c r="L43" s="294"/>
      <c r="M43" s="294"/>
      <c r="N43" s="293"/>
      <c r="P43" s="987"/>
      <c r="Q43" s="988"/>
    </row>
    <row r="44" spans="2:17" ht="18" customHeight="1" x14ac:dyDescent="0.15">
      <c r="B44" s="984"/>
      <c r="C44" s="985"/>
      <c r="D44" s="986"/>
      <c r="E44" s="294"/>
      <c r="F44" s="294"/>
      <c r="G44" s="294"/>
      <c r="H44" s="294"/>
      <c r="I44" s="294"/>
      <c r="J44" s="294"/>
      <c r="K44" s="294"/>
      <c r="L44" s="294"/>
      <c r="M44" s="294"/>
      <c r="N44" s="293"/>
      <c r="O44" s="292"/>
      <c r="P44" s="987"/>
      <c r="Q44" s="988"/>
    </row>
    <row r="45" spans="2:17" ht="18" customHeight="1" x14ac:dyDescent="0.15">
      <c r="B45" s="984"/>
      <c r="C45" s="985"/>
      <c r="D45" s="986"/>
      <c r="E45" s="294"/>
      <c r="F45" s="294"/>
      <c r="G45" s="294"/>
      <c r="H45" s="294"/>
      <c r="I45" s="294"/>
      <c r="J45" s="294"/>
      <c r="K45" s="294"/>
      <c r="L45" s="294"/>
      <c r="M45" s="294"/>
      <c r="N45" s="293"/>
      <c r="O45" s="292"/>
      <c r="P45" s="987"/>
      <c r="Q45" s="988"/>
    </row>
    <row r="46" spans="2:17" ht="18" customHeight="1" x14ac:dyDescent="0.15">
      <c r="B46" s="984"/>
      <c r="C46" s="985"/>
      <c r="D46" s="986"/>
      <c r="E46" s="294"/>
      <c r="F46" s="294"/>
      <c r="G46" s="294"/>
      <c r="H46" s="294"/>
      <c r="I46" s="294"/>
      <c r="J46" s="294"/>
      <c r="K46" s="294"/>
      <c r="L46" s="294"/>
      <c r="M46" s="294"/>
      <c r="N46" s="293"/>
      <c r="P46" s="987"/>
      <c r="Q46" s="988"/>
    </row>
    <row r="47" spans="2:17" ht="18" customHeight="1" x14ac:dyDescent="0.15">
      <c r="B47" s="984"/>
      <c r="C47" s="985"/>
      <c r="D47" s="986"/>
      <c r="E47" s="294"/>
      <c r="F47" s="294"/>
      <c r="G47" s="294"/>
      <c r="H47" s="294"/>
      <c r="I47" s="294"/>
      <c r="J47" s="294"/>
      <c r="K47" s="294"/>
      <c r="L47" s="294"/>
      <c r="M47" s="294"/>
      <c r="N47" s="293"/>
      <c r="O47" s="292"/>
      <c r="P47" s="987"/>
      <c r="Q47" s="988"/>
    </row>
    <row r="48" spans="2:17" ht="18" customHeight="1" x14ac:dyDescent="0.15">
      <c r="B48" s="984"/>
      <c r="C48" s="985"/>
      <c r="D48" s="986"/>
      <c r="E48" s="294"/>
      <c r="F48" s="294"/>
      <c r="G48" s="294"/>
      <c r="H48" s="294"/>
      <c r="I48" s="294"/>
      <c r="J48" s="294"/>
      <c r="K48" s="294"/>
      <c r="L48" s="294"/>
      <c r="M48" s="294"/>
      <c r="N48" s="293"/>
      <c r="O48" s="292"/>
      <c r="P48" s="987"/>
      <c r="Q48" s="988"/>
    </row>
    <row r="49" spans="2:17" ht="18" customHeight="1" x14ac:dyDescent="0.15">
      <c r="B49" s="984"/>
      <c r="C49" s="985"/>
      <c r="D49" s="986"/>
      <c r="E49" s="294"/>
      <c r="F49" s="294"/>
      <c r="G49" s="294"/>
      <c r="H49" s="294"/>
      <c r="I49" s="294"/>
      <c r="J49" s="294"/>
      <c r="K49" s="294"/>
      <c r="L49" s="294"/>
      <c r="M49" s="294"/>
      <c r="N49" s="293"/>
      <c r="P49" s="987"/>
      <c r="Q49" s="988"/>
    </row>
    <row r="50" spans="2:17" ht="18" customHeight="1" x14ac:dyDescent="0.15">
      <c r="B50" s="984"/>
      <c r="C50" s="985"/>
      <c r="D50" s="986"/>
      <c r="E50" s="294"/>
      <c r="F50" s="294"/>
      <c r="G50" s="294"/>
      <c r="H50" s="294"/>
      <c r="I50" s="294"/>
      <c r="J50" s="294"/>
      <c r="K50" s="294"/>
      <c r="L50" s="294"/>
      <c r="M50" s="294"/>
      <c r="N50" s="293"/>
      <c r="O50" s="292"/>
      <c r="P50" s="987"/>
      <c r="Q50" s="988"/>
    </row>
    <row r="51" spans="2:17" ht="18" customHeight="1" x14ac:dyDescent="0.15">
      <c r="B51" s="984"/>
      <c r="C51" s="985"/>
      <c r="D51" s="986"/>
      <c r="E51" s="294"/>
      <c r="F51" s="294"/>
      <c r="G51" s="294"/>
      <c r="H51" s="294"/>
      <c r="I51" s="294"/>
      <c r="J51" s="294"/>
      <c r="K51" s="294"/>
      <c r="L51" s="294"/>
      <c r="M51" s="294"/>
      <c r="N51" s="293"/>
      <c r="O51" s="292"/>
      <c r="P51" s="987"/>
      <c r="Q51" s="988"/>
    </row>
    <row r="52" spans="2:17" ht="18" customHeight="1" x14ac:dyDescent="0.15">
      <c r="B52" s="984"/>
      <c r="C52" s="985"/>
      <c r="D52" s="986"/>
      <c r="E52" s="294"/>
      <c r="F52" s="294"/>
      <c r="G52" s="294"/>
      <c r="H52" s="294"/>
      <c r="I52" s="294"/>
      <c r="J52" s="294"/>
      <c r="K52" s="294"/>
      <c r="L52" s="294"/>
      <c r="M52" s="294"/>
      <c r="N52" s="293"/>
      <c r="P52" s="987"/>
      <c r="Q52" s="988"/>
    </row>
    <row r="53" spans="2:17" ht="18" customHeight="1" x14ac:dyDescent="0.15">
      <c r="B53" s="984"/>
      <c r="C53" s="985"/>
      <c r="D53" s="986"/>
      <c r="E53" s="294"/>
      <c r="F53" s="294"/>
      <c r="G53" s="294"/>
      <c r="H53" s="294"/>
      <c r="I53" s="294"/>
      <c r="J53" s="294"/>
      <c r="K53" s="294"/>
      <c r="L53" s="294"/>
      <c r="M53" s="294"/>
      <c r="N53" s="293"/>
      <c r="O53" s="292"/>
      <c r="P53" s="987"/>
      <c r="Q53" s="988"/>
    </row>
    <row r="54" spans="2:17" ht="18" customHeight="1" x14ac:dyDescent="0.15">
      <c r="B54" s="984"/>
      <c r="C54" s="985"/>
      <c r="D54" s="986"/>
      <c r="E54" s="294"/>
      <c r="F54" s="294"/>
      <c r="G54" s="294"/>
      <c r="H54" s="294"/>
      <c r="I54" s="294"/>
      <c r="J54" s="294"/>
      <c r="K54" s="294"/>
      <c r="L54" s="294"/>
      <c r="M54" s="294"/>
      <c r="N54" s="293"/>
      <c r="O54" s="292"/>
      <c r="P54" s="987"/>
      <c r="Q54" s="988"/>
    </row>
    <row r="55" spans="2:17" ht="18" customHeight="1" x14ac:dyDescent="0.15">
      <c r="B55" s="984"/>
      <c r="C55" s="985"/>
      <c r="D55" s="986"/>
      <c r="E55" s="294"/>
      <c r="F55" s="294"/>
      <c r="G55" s="294"/>
      <c r="H55" s="294"/>
      <c r="I55" s="294"/>
      <c r="J55" s="294"/>
      <c r="K55" s="294"/>
      <c r="L55" s="294"/>
      <c r="M55" s="294"/>
      <c r="N55" s="293"/>
      <c r="P55" s="987"/>
      <c r="Q55" s="988"/>
    </row>
    <row r="56" spans="2:17" ht="18" customHeight="1" x14ac:dyDescent="0.15">
      <c r="B56" s="984"/>
      <c r="C56" s="985"/>
      <c r="D56" s="986"/>
      <c r="E56" s="294"/>
      <c r="F56" s="294"/>
      <c r="G56" s="294"/>
      <c r="H56" s="294"/>
      <c r="I56" s="294"/>
      <c r="J56" s="294"/>
      <c r="K56" s="294"/>
      <c r="L56" s="294"/>
      <c r="M56" s="294"/>
      <c r="N56" s="293"/>
      <c r="O56" s="292"/>
      <c r="P56" s="987"/>
      <c r="Q56" s="988"/>
    </row>
    <row r="57" spans="2:17" ht="18" customHeight="1" x14ac:dyDescent="0.15">
      <c r="B57" s="984"/>
      <c r="C57" s="985"/>
      <c r="D57" s="986"/>
      <c r="E57" s="294"/>
      <c r="F57" s="294"/>
      <c r="G57" s="294"/>
      <c r="H57" s="294"/>
      <c r="I57" s="294"/>
      <c r="J57" s="294"/>
      <c r="K57" s="294"/>
      <c r="L57" s="294"/>
      <c r="M57" s="294"/>
      <c r="N57" s="293"/>
      <c r="O57" s="292"/>
      <c r="P57" s="987"/>
      <c r="Q57" s="988"/>
    </row>
    <row r="58" spans="2:17" ht="18" customHeight="1" x14ac:dyDescent="0.15">
      <c r="B58" s="984"/>
      <c r="C58" s="985"/>
      <c r="D58" s="986"/>
      <c r="E58" s="294"/>
      <c r="F58" s="294"/>
      <c r="G58" s="294"/>
      <c r="H58" s="294"/>
      <c r="I58" s="294"/>
      <c r="J58" s="294"/>
      <c r="K58" s="294"/>
      <c r="L58" s="294"/>
      <c r="M58" s="294"/>
      <c r="N58" s="293"/>
      <c r="P58" s="987"/>
      <c r="Q58" s="988"/>
    </row>
    <row r="59" spans="2:17" ht="18" customHeight="1" x14ac:dyDescent="0.15">
      <c r="B59" s="984"/>
      <c r="C59" s="985"/>
      <c r="D59" s="986"/>
      <c r="E59" s="294"/>
      <c r="F59" s="294"/>
      <c r="G59" s="294"/>
      <c r="H59" s="294"/>
      <c r="I59" s="294"/>
      <c r="J59" s="294"/>
      <c r="K59" s="294"/>
      <c r="L59" s="294"/>
      <c r="M59" s="294"/>
      <c r="N59" s="293"/>
      <c r="O59" s="292"/>
      <c r="P59" s="987"/>
      <c r="Q59" s="988"/>
    </row>
    <row r="60" spans="2:17" ht="18" customHeight="1" x14ac:dyDescent="0.15">
      <c r="B60" s="984"/>
      <c r="C60" s="985"/>
      <c r="D60" s="986"/>
      <c r="E60" s="294"/>
      <c r="F60" s="294"/>
      <c r="G60" s="294"/>
      <c r="H60" s="294"/>
      <c r="I60" s="294"/>
      <c r="J60" s="294"/>
      <c r="K60" s="294"/>
      <c r="L60" s="294"/>
      <c r="M60" s="294"/>
      <c r="N60" s="293"/>
      <c r="O60" s="292"/>
      <c r="P60" s="987"/>
      <c r="Q60" s="988"/>
    </row>
    <row r="61" spans="2:17" ht="18" customHeight="1" x14ac:dyDescent="0.15">
      <c r="B61" s="984"/>
      <c r="C61" s="985"/>
      <c r="D61" s="986"/>
      <c r="E61" s="294"/>
      <c r="F61" s="294"/>
      <c r="G61" s="294"/>
      <c r="H61" s="294"/>
      <c r="I61" s="294"/>
      <c r="J61" s="294"/>
      <c r="K61" s="294"/>
      <c r="L61" s="294"/>
      <c r="M61" s="294"/>
      <c r="N61" s="293"/>
      <c r="P61" s="987"/>
      <c r="Q61" s="988"/>
    </row>
    <row r="62" spans="2:17" ht="18" customHeight="1" x14ac:dyDescent="0.15">
      <c r="B62" s="984"/>
      <c r="C62" s="985"/>
      <c r="D62" s="986"/>
      <c r="E62" s="294"/>
      <c r="F62" s="294"/>
      <c r="G62" s="294"/>
      <c r="H62" s="294"/>
      <c r="I62" s="294"/>
      <c r="J62" s="294"/>
      <c r="K62" s="294"/>
      <c r="L62" s="294"/>
      <c r="M62" s="294"/>
      <c r="N62" s="293"/>
      <c r="O62" s="292"/>
      <c r="P62" s="987"/>
      <c r="Q62" s="988"/>
    </row>
    <row r="63" spans="2:17" ht="18" customHeight="1" x14ac:dyDescent="0.15">
      <c r="B63" s="984"/>
      <c r="C63" s="985"/>
      <c r="D63" s="986"/>
      <c r="E63" s="294"/>
      <c r="F63" s="294"/>
      <c r="G63" s="294"/>
      <c r="H63" s="294"/>
      <c r="I63" s="294"/>
      <c r="J63" s="294"/>
      <c r="K63" s="294"/>
      <c r="L63" s="294"/>
      <c r="M63" s="294"/>
      <c r="N63" s="293"/>
      <c r="O63" s="292"/>
      <c r="P63" s="987"/>
      <c r="Q63" s="988"/>
    </row>
    <row r="64" spans="2:17" ht="18" customHeight="1" x14ac:dyDescent="0.15">
      <c r="B64" s="984"/>
      <c r="C64" s="985"/>
      <c r="D64" s="986"/>
      <c r="E64" s="294"/>
      <c r="F64" s="294"/>
      <c r="G64" s="294"/>
      <c r="H64" s="294"/>
      <c r="I64" s="294"/>
      <c r="J64" s="294"/>
      <c r="K64" s="294"/>
      <c r="L64" s="294"/>
      <c r="M64" s="294"/>
      <c r="N64" s="293"/>
      <c r="P64" s="987"/>
      <c r="Q64" s="988"/>
    </row>
    <row r="65" spans="2:17" ht="18" customHeight="1" x14ac:dyDescent="0.15">
      <c r="B65" s="984"/>
      <c r="C65" s="985"/>
      <c r="D65" s="986"/>
      <c r="E65" s="294"/>
      <c r="F65" s="294"/>
      <c r="G65" s="294"/>
      <c r="H65" s="294"/>
      <c r="I65" s="294"/>
      <c r="J65" s="294"/>
      <c r="K65" s="294"/>
      <c r="L65" s="294"/>
      <c r="M65" s="294"/>
      <c r="N65" s="293"/>
      <c r="O65" s="292"/>
      <c r="P65" s="987"/>
      <c r="Q65" s="988"/>
    </row>
    <row r="66" spans="2:17" ht="18" customHeight="1" x14ac:dyDescent="0.15">
      <c r="B66" s="984"/>
      <c r="C66" s="985"/>
      <c r="D66" s="986"/>
      <c r="E66" s="294"/>
      <c r="F66" s="294"/>
      <c r="G66" s="294"/>
      <c r="H66" s="294"/>
      <c r="I66" s="294"/>
      <c r="J66" s="294"/>
      <c r="K66" s="294"/>
      <c r="L66" s="294"/>
      <c r="M66" s="294"/>
      <c r="N66" s="293"/>
      <c r="O66" s="292"/>
      <c r="P66" s="987"/>
      <c r="Q66" s="988"/>
    </row>
    <row r="67" spans="2:17" ht="18" customHeight="1" x14ac:dyDescent="0.15">
      <c r="B67" s="984"/>
      <c r="C67" s="985"/>
      <c r="D67" s="986"/>
      <c r="E67" s="294"/>
      <c r="F67" s="294"/>
      <c r="G67" s="294"/>
      <c r="H67" s="294"/>
      <c r="I67" s="294"/>
      <c r="J67" s="294"/>
      <c r="K67" s="294"/>
      <c r="L67" s="294"/>
      <c r="M67" s="294"/>
      <c r="N67" s="293"/>
      <c r="P67" s="987"/>
      <c r="Q67" s="988"/>
    </row>
    <row r="68" spans="2:17" ht="18" customHeight="1" x14ac:dyDescent="0.15">
      <c r="B68" s="984"/>
      <c r="C68" s="985"/>
      <c r="D68" s="986"/>
      <c r="E68" s="294"/>
      <c r="F68" s="294"/>
      <c r="G68" s="294"/>
      <c r="H68" s="294"/>
      <c r="I68" s="294"/>
      <c r="J68" s="294"/>
      <c r="K68" s="294"/>
      <c r="L68" s="294"/>
      <c r="M68" s="294"/>
      <c r="N68" s="293"/>
      <c r="O68" s="292"/>
      <c r="P68" s="987"/>
      <c r="Q68" s="988"/>
    </row>
    <row r="69" spans="2:17" ht="18" customHeight="1" x14ac:dyDescent="0.15">
      <c r="B69" s="984"/>
      <c r="C69" s="985"/>
      <c r="D69" s="986"/>
      <c r="E69" s="294"/>
      <c r="F69" s="294"/>
      <c r="G69" s="294"/>
      <c r="H69" s="294"/>
      <c r="I69" s="294"/>
      <c r="J69" s="294"/>
      <c r="K69" s="294"/>
      <c r="L69" s="294"/>
      <c r="M69" s="294"/>
      <c r="N69" s="293"/>
      <c r="O69" s="292"/>
      <c r="P69" s="987"/>
      <c r="Q69" s="988"/>
    </row>
    <row r="70" spans="2:17" ht="18" customHeight="1" x14ac:dyDescent="0.15">
      <c r="B70" s="984"/>
      <c r="C70" s="985"/>
      <c r="D70" s="986"/>
      <c r="E70" s="294"/>
      <c r="F70" s="294"/>
      <c r="G70" s="294"/>
      <c r="H70" s="294"/>
      <c r="I70" s="294"/>
      <c r="J70" s="294"/>
      <c r="K70" s="294"/>
      <c r="L70" s="294"/>
      <c r="M70" s="294"/>
      <c r="N70" s="293"/>
      <c r="P70" s="987"/>
      <c r="Q70" s="988"/>
    </row>
    <row r="71" spans="2:17" ht="18" customHeight="1" x14ac:dyDescent="0.15">
      <c r="B71" s="984"/>
      <c r="C71" s="985"/>
      <c r="D71" s="986"/>
      <c r="E71" s="294"/>
      <c r="F71" s="294"/>
      <c r="G71" s="294"/>
      <c r="H71" s="294"/>
      <c r="I71" s="294"/>
      <c r="J71" s="294"/>
      <c r="K71" s="294"/>
      <c r="L71" s="294"/>
      <c r="M71" s="294"/>
      <c r="N71" s="293"/>
      <c r="O71" s="292"/>
      <c r="P71" s="987"/>
      <c r="Q71" s="988"/>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fitToWidth="0" fitToHeight="0" orientation="landscape" r:id="rId1"/>
  <headerFooter alignWithMargins="0"/>
  <rowBreaks count="1" manualBreakCount="1">
    <brk id="2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Normal="100" zoomScaleSheetLayoutView="100" workbookViewId="0">
      <selection activeCell="G12" sqref="G12"/>
    </sheetView>
  </sheetViews>
  <sheetFormatPr defaultColWidth="9" defaultRowHeight="16.5" x14ac:dyDescent="0.4"/>
  <cols>
    <col min="1" max="1" width="1.25" style="395" customWidth="1"/>
    <col min="2" max="2" width="6.5" style="395" customWidth="1"/>
    <col min="3" max="3" width="11.375" style="396" customWidth="1"/>
    <col min="4" max="4" width="16.625" style="395" customWidth="1"/>
    <col min="5" max="5" width="15.875" style="395" customWidth="1"/>
    <col min="6" max="6" width="7.25" style="395" customWidth="1"/>
    <col min="7" max="8" width="12.75" style="395" customWidth="1"/>
    <col min="9" max="9" width="14.875" style="395" customWidth="1"/>
    <col min="10" max="10" width="6.75" style="395" customWidth="1"/>
    <col min="11" max="11" width="9.875" style="395" customWidth="1"/>
    <col min="12" max="12" width="11.125" style="395" customWidth="1"/>
    <col min="13" max="13" width="8.25" style="395" customWidth="1"/>
    <col min="14" max="14" width="1.25" style="395" customWidth="1"/>
    <col min="15" max="15" width="9" style="395"/>
    <col min="16" max="19" width="16.25" style="395" customWidth="1"/>
    <col min="20" max="16384" width="9" style="395"/>
  </cols>
  <sheetData>
    <row r="1" spans="2:13" ht="19.5" x14ac:dyDescent="0.45">
      <c r="B1" s="486" t="s">
        <v>773</v>
      </c>
    </row>
    <row r="2" spans="2:13" ht="19.5" x14ac:dyDescent="0.45">
      <c r="B2" s="641"/>
      <c r="C2" s="642"/>
      <c r="D2" s="643"/>
      <c r="E2" s="643"/>
      <c r="F2" s="643"/>
      <c r="G2" s="643"/>
      <c r="H2" s="643"/>
      <c r="I2" s="485"/>
      <c r="J2" s="289"/>
      <c r="K2" s="485"/>
      <c r="L2" s="485"/>
      <c r="M2" s="644"/>
    </row>
    <row r="3" spans="2:13" s="485" customFormat="1" ht="18.75" customHeight="1" x14ac:dyDescent="0.15">
      <c r="D3" s="345"/>
      <c r="E3" s="625" t="s">
        <v>772</v>
      </c>
      <c r="F3" s="344" t="s">
        <v>771</v>
      </c>
      <c r="G3" s="344"/>
      <c r="H3" s="344"/>
      <c r="J3" s="289" t="s">
        <v>770</v>
      </c>
      <c r="K3" s="1035" t="str">
        <f>'はじめに（PC）'!D4&amp;""</f>
        <v/>
      </c>
      <c r="L3" s="1035"/>
      <c r="M3" s="1035"/>
    </row>
    <row r="4" spans="2:13" s="485" customFormat="1" ht="15" customHeight="1" x14ac:dyDescent="0.15">
      <c r="B4" s="1004" t="s">
        <v>769</v>
      </c>
      <c r="C4" s="1004"/>
      <c r="D4" s="1004"/>
      <c r="E4" s="1004"/>
      <c r="F4" s="1004"/>
      <c r="G4" s="1004"/>
      <c r="H4" s="1004"/>
      <c r="I4" s="1004"/>
      <c r="J4" s="1004"/>
      <c r="K4" s="1004"/>
      <c r="L4" s="1004"/>
      <c r="M4" s="1004"/>
    </row>
    <row r="5" spans="2:13" s="485" customFormat="1" ht="27" customHeight="1" x14ac:dyDescent="0.15">
      <c r="B5" s="1005" t="s">
        <v>768</v>
      </c>
      <c r="C5" s="1005"/>
      <c r="D5" s="1005"/>
      <c r="E5" s="1005"/>
      <c r="F5" s="1005"/>
      <c r="G5" s="1005"/>
      <c r="H5" s="1005"/>
      <c r="I5" s="1005"/>
      <c r="J5" s="1005"/>
      <c r="K5" s="1005"/>
      <c r="L5" s="1005"/>
      <c r="M5" s="1005"/>
    </row>
    <row r="6" spans="2:13" s="485" customFormat="1" ht="32.450000000000003" customHeight="1" x14ac:dyDescent="0.15">
      <c r="B6" s="1005" t="s">
        <v>767</v>
      </c>
      <c r="C6" s="1005"/>
      <c r="D6" s="1005"/>
      <c r="E6" s="1005"/>
      <c r="F6" s="1005"/>
      <c r="G6" s="1005"/>
      <c r="H6" s="1005"/>
      <c r="I6" s="1005"/>
      <c r="J6" s="1005"/>
      <c r="K6" s="1005"/>
      <c r="L6" s="1005"/>
      <c r="M6" s="1005"/>
    </row>
    <row r="7" spans="2:13" s="485" customFormat="1" ht="28.5" customHeight="1" x14ac:dyDescent="0.15">
      <c r="B7" s="1005" t="s">
        <v>766</v>
      </c>
      <c r="C7" s="1005"/>
      <c r="D7" s="1005"/>
      <c r="E7" s="1005"/>
      <c r="F7" s="1005"/>
      <c r="G7" s="1005"/>
      <c r="H7" s="1005"/>
      <c r="I7" s="1005"/>
      <c r="J7" s="1005"/>
      <c r="K7" s="1005"/>
      <c r="L7" s="1005"/>
      <c r="M7" s="1005"/>
    </row>
    <row r="8" spans="2:13" ht="36" customHeight="1" x14ac:dyDescent="0.4">
      <c r="B8" s="484" t="s">
        <v>765</v>
      </c>
      <c r="C8" s="481" t="s">
        <v>764</v>
      </c>
      <c r="D8" s="1006" t="s">
        <v>763</v>
      </c>
      <c r="E8" s="1007"/>
      <c r="F8" s="483" t="s">
        <v>176</v>
      </c>
      <c r="G8" s="482" t="s">
        <v>762</v>
      </c>
      <c r="H8" s="481" t="s">
        <v>761</v>
      </c>
      <c r="I8" s="480" t="s">
        <v>760</v>
      </c>
      <c r="J8" s="479" t="s">
        <v>759</v>
      </c>
      <c r="K8" s="478" t="s">
        <v>758</v>
      </c>
      <c r="L8" s="477" t="s">
        <v>757</v>
      </c>
      <c r="M8" s="476" t="s">
        <v>756</v>
      </c>
    </row>
    <row r="9" spans="2:13" ht="33" customHeight="1" x14ac:dyDescent="0.4">
      <c r="B9" s="471"/>
      <c r="C9" s="456"/>
      <c r="D9" s="1002"/>
      <c r="E9" s="1003"/>
      <c r="F9" s="475"/>
      <c r="G9" s="468"/>
      <c r="H9" s="467"/>
      <c r="I9" s="452"/>
      <c r="J9" s="474"/>
      <c r="K9" s="473"/>
      <c r="L9" s="472"/>
      <c r="M9" s="448"/>
    </row>
    <row r="10" spans="2:13" ht="19.5" customHeight="1" x14ac:dyDescent="0.4">
      <c r="B10" s="471"/>
      <c r="C10" s="456"/>
      <c r="D10" s="1008"/>
      <c r="E10" s="1009"/>
      <c r="F10" s="455"/>
      <c r="G10" s="454"/>
      <c r="H10" s="453"/>
      <c r="I10" s="452"/>
      <c r="J10" s="451"/>
      <c r="K10" s="450"/>
      <c r="L10" s="449"/>
      <c r="M10" s="448"/>
    </row>
    <row r="11" spans="2:13" ht="19.5" customHeight="1" x14ac:dyDescent="0.4">
      <c r="B11" s="457"/>
      <c r="C11" s="456"/>
      <c r="D11" s="1008"/>
      <c r="E11" s="1009"/>
      <c r="F11" s="470"/>
      <c r="G11" s="454"/>
      <c r="H11" s="453"/>
      <c r="I11" s="469"/>
      <c r="J11" s="451"/>
      <c r="K11" s="450"/>
      <c r="L11" s="449"/>
      <c r="M11" s="448"/>
    </row>
    <row r="12" spans="2:13" ht="19.5" customHeight="1" x14ac:dyDescent="0.4">
      <c r="B12" s="457"/>
      <c r="C12" s="456"/>
      <c r="D12" s="1008"/>
      <c r="E12" s="1009"/>
      <c r="F12" s="455"/>
      <c r="G12" s="454"/>
      <c r="H12" s="453"/>
      <c r="I12" s="452"/>
      <c r="J12" s="451"/>
      <c r="K12" s="450"/>
      <c r="L12" s="449"/>
      <c r="M12" s="448"/>
    </row>
    <row r="13" spans="2:13" ht="19.5" customHeight="1" x14ac:dyDescent="0.4">
      <c r="B13" s="457"/>
      <c r="C13" s="456"/>
      <c r="D13" s="1008"/>
      <c r="E13" s="1009"/>
      <c r="F13" s="455"/>
      <c r="G13" s="468"/>
      <c r="H13" s="467"/>
      <c r="I13" s="452"/>
      <c r="J13" s="451"/>
      <c r="K13" s="450"/>
      <c r="L13" s="449"/>
      <c r="M13" s="448"/>
    </row>
    <row r="14" spans="2:13" ht="19.5" customHeight="1" x14ac:dyDescent="0.4">
      <c r="B14" s="457"/>
      <c r="C14" s="456"/>
      <c r="D14" s="1008"/>
      <c r="E14" s="1009"/>
      <c r="F14" s="455"/>
      <c r="G14" s="454"/>
      <c r="H14" s="453"/>
      <c r="I14" s="452"/>
      <c r="J14" s="451"/>
      <c r="K14" s="450"/>
      <c r="L14" s="449"/>
      <c r="M14" s="448"/>
    </row>
    <row r="15" spans="2:13" ht="19.5" customHeight="1" x14ac:dyDescent="0.4">
      <c r="B15" s="466"/>
      <c r="C15" s="465"/>
      <c r="D15" s="1010"/>
      <c r="E15" s="1011"/>
      <c r="F15" s="464"/>
      <c r="G15" s="463"/>
      <c r="H15" s="462"/>
      <c r="I15" s="461"/>
      <c r="J15" s="460"/>
      <c r="K15" s="459"/>
      <c r="L15" s="458"/>
      <c r="M15" s="448"/>
    </row>
    <row r="16" spans="2:13" ht="19.5" customHeight="1" x14ac:dyDescent="0.4">
      <c r="B16" s="457"/>
      <c r="C16" s="456"/>
      <c r="D16" s="1012"/>
      <c r="E16" s="1013"/>
      <c r="F16" s="455"/>
      <c r="G16" s="454"/>
      <c r="H16" s="453"/>
      <c r="I16" s="452"/>
      <c r="J16" s="451"/>
      <c r="K16" s="450"/>
      <c r="L16" s="449"/>
      <c r="M16" s="448"/>
    </row>
    <row r="17" spans="2:13" ht="19.5" customHeight="1" x14ac:dyDescent="0.4">
      <c r="B17" s="457"/>
      <c r="C17" s="456"/>
      <c r="D17" s="1008"/>
      <c r="E17" s="1009"/>
      <c r="F17" s="455"/>
      <c r="G17" s="454"/>
      <c r="H17" s="453"/>
      <c r="I17" s="452"/>
      <c r="J17" s="451"/>
      <c r="K17" s="450"/>
      <c r="L17" s="449"/>
      <c r="M17" s="448"/>
    </row>
    <row r="18" spans="2:13" ht="19.5" customHeight="1" x14ac:dyDescent="0.4">
      <c r="B18" s="457"/>
      <c r="C18" s="456"/>
      <c r="D18" s="1008"/>
      <c r="E18" s="1009"/>
      <c r="F18" s="455"/>
      <c r="G18" s="454"/>
      <c r="H18" s="453"/>
      <c r="I18" s="452"/>
      <c r="J18" s="451"/>
      <c r="K18" s="450"/>
      <c r="L18" s="449"/>
      <c r="M18" s="448"/>
    </row>
    <row r="19" spans="2:13" ht="19.5" customHeight="1" x14ac:dyDescent="0.4">
      <c r="B19" s="457"/>
      <c r="C19" s="456"/>
      <c r="D19" s="1008"/>
      <c r="E19" s="1009"/>
      <c r="F19" s="455"/>
      <c r="G19" s="454"/>
      <c r="H19" s="453"/>
      <c r="I19" s="452"/>
      <c r="J19" s="451"/>
      <c r="K19" s="450"/>
      <c r="L19" s="449"/>
      <c r="M19" s="448"/>
    </row>
    <row r="20" spans="2:13" ht="19.5" customHeight="1" x14ac:dyDescent="0.4">
      <c r="B20" s="457"/>
      <c r="C20" s="456"/>
      <c r="D20" s="1008"/>
      <c r="E20" s="1009"/>
      <c r="F20" s="455"/>
      <c r="G20" s="454"/>
      <c r="H20" s="453"/>
      <c r="I20" s="452"/>
      <c r="J20" s="451"/>
      <c r="K20" s="450"/>
      <c r="L20" s="449"/>
      <c r="M20" s="448"/>
    </row>
    <row r="21" spans="2:13" ht="19.5" customHeight="1" x14ac:dyDescent="0.4">
      <c r="B21" s="457"/>
      <c r="C21" s="456"/>
      <c r="D21" s="1008"/>
      <c r="E21" s="1009"/>
      <c r="F21" s="455"/>
      <c r="G21" s="454"/>
      <c r="H21" s="453"/>
      <c r="I21" s="452"/>
      <c r="J21" s="451"/>
      <c r="K21" s="450"/>
      <c r="L21" s="449"/>
      <c r="M21" s="448"/>
    </row>
    <row r="22" spans="2:13" ht="19.5" customHeight="1" x14ac:dyDescent="0.4">
      <c r="B22" s="457"/>
      <c r="C22" s="456"/>
      <c r="D22" s="1008"/>
      <c r="E22" s="1009"/>
      <c r="F22" s="455"/>
      <c r="G22" s="454"/>
      <c r="H22" s="453"/>
      <c r="I22" s="452"/>
      <c r="J22" s="451"/>
      <c r="K22" s="450"/>
      <c r="L22" s="449"/>
      <c r="M22" s="448"/>
    </row>
    <row r="23" spans="2:13" ht="19.5" customHeight="1" x14ac:dyDescent="0.4">
      <c r="B23" s="457"/>
      <c r="C23" s="456"/>
      <c r="D23" s="1008"/>
      <c r="E23" s="1009"/>
      <c r="F23" s="455"/>
      <c r="G23" s="454"/>
      <c r="H23" s="453"/>
      <c r="I23" s="452"/>
      <c r="J23" s="451"/>
      <c r="K23" s="450"/>
      <c r="L23" s="449"/>
      <c r="M23" s="448"/>
    </row>
    <row r="24" spans="2:13" ht="19.5" customHeight="1" x14ac:dyDescent="0.4">
      <c r="B24" s="457"/>
      <c r="C24" s="456"/>
      <c r="D24" s="1008"/>
      <c r="E24" s="1009"/>
      <c r="F24" s="455"/>
      <c r="G24" s="454"/>
      <c r="H24" s="453"/>
      <c r="I24" s="452"/>
      <c r="J24" s="451"/>
      <c r="K24" s="450"/>
      <c r="L24" s="449"/>
      <c r="M24" s="448"/>
    </row>
    <row r="25" spans="2:13" ht="19.5" customHeight="1" x14ac:dyDescent="0.4">
      <c r="B25" s="457"/>
      <c r="C25" s="456"/>
      <c r="D25" s="1008"/>
      <c r="E25" s="1009"/>
      <c r="F25" s="455"/>
      <c r="G25" s="454"/>
      <c r="H25" s="453"/>
      <c r="I25" s="452"/>
      <c r="J25" s="451"/>
      <c r="K25" s="450"/>
      <c r="L25" s="449"/>
      <c r="M25" s="448"/>
    </row>
    <row r="26" spans="2:13" ht="19.5" customHeight="1" x14ac:dyDescent="0.4">
      <c r="B26" s="457"/>
      <c r="C26" s="456"/>
      <c r="D26" s="1008"/>
      <c r="E26" s="1009"/>
      <c r="F26" s="455"/>
      <c r="G26" s="454"/>
      <c r="H26" s="453"/>
      <c r="I26" s="452"/>
      <c r="J26" s="451"/>
      <c r="K26" s="450"/>
      <c r="L26" s="449"/>
      <c r="M26" s="448"/>
    </row>
    <row r="27" spans="2:13" ht="33" customHeight="1" x14ac:dyDescent="0.4">
      <c r="B27" s="457"/>
      <c r="C27" s="456"/>
      <c r="D27" s="1008"/>
      <c r="E27" s="1039"/>
      <c r="F27" s="455"/>
      <c r="G27" s="454"/>
      <c r="H27" s="453"/>
      <c r="I27" s="452"/>
      <c r="J27" s="451"/>
      <c r="K27" s="450"/>
      <c r="L27" s="449"/>
      <c r="M27" s="448"/>
    </row>
    <row r="28" spans="2:13" ht="16.5" customHeight="1" thickBot="1" x14ac:dyDescent="0.45">
      <c r="B28" s="457"/>
      <c r="C28" s="456"/>
      <c r="D28" s="1008"/>
      <c r="E28" s="1009"/>
      <c r="F28" s="455"/>
      <c r="G28" s="454"/>
      <c r="H28" s="453"/>
      <c r="I28" s="452"/>
      <c r="J28" s="451"/>
      <c r="K28" s="450"/>
      <c r="L28" s="449"/>
      <c r="M28" s="448"/>
    </row>
    <row r="29" spans="2:13" ht="19.5" customHeight="1" thickTop="1" x14ac:dyDescent="0.4">
      <c r="B29" s="1040" t="s">
        <v>745</v>
      </c>
      <c r="C29" s="1041"/>
      <c r="D29" s="1041"/>
      <c r="E29" s="1041"/>
      <c r="F29" s="1042"/>
      <c r="G29" s="447" t="str">
        <f ca="1">IF(SUM(G9:OFFSET(G29,-1,0))&gt;0,SUM(G9:OFFSET(G29,-1,0)),"")</f>
        <v/>
      </c>
      <c r="H29" s="446" t="str">
        <f ca="1">IF(SUM(H9:OFFSET(H29,-1,0))&gt;0,SUM(H9:OFFSET(H29,-1,0)),"")</f>
        <v/>
      </c>
      <c r="I29" s="445" t="str">
        <f ca="1">IFERROR(SUM(G29-H29),"")</f>
        <v/>
      </c>
      <c r="J29" s="444"/>
      <c r="K29" s="443"/>
      <c r="L29" s="442"/>
      <c r="M29" s="441"/>
    </row>
    <row r="30" spans="2:13" ht="18.75" customHeight="1" x14ac:dyDescent="0.4">
      <c r="B30" s="440" t="s">
        <v>755</v>
      </c>
      <c r="C30" s="439"/>
      <c r="D30" s="438"/>
      <c r="E30" s="438"/>
      <c r="F30" s="437"/>
      <c r="G30" s="437"/>
      <c r="H30" s="436"/>
      <c r="I30" s="435"/>
      <c r="J30" s="435"/>
      <c r="K30" s="435"/>
    </row>
    <row r="31" spans="2:13" ht="18.75" customHeight="1" x14ac:dyDescent="0.4">
      <c r="B31" s="440"/>
      <c r="C31" s="439"/>
      <c r="D31" s="438"/>
      <c r="E31" s="438"/>
      <c r="F31" s="437"/>
      <c r="G31" s="437"/>
      <c r="H31" s="436"/>
      <c r="I31" s="435"/>
      <c r="J31" s="435"/>
      <c r="K31" s="435"/>
    </row>
    <row r="32" spans="2:13" ht="14.25" customHeight="1" x14ac:dyDescent="0.4">
      <c r="B32" s="434"/>
      <c r="C32" s="434"/>
      <c r="D32" s="434"/>
      <c r="E32" s="434"/>
      <c r="F32" s="434"/>
      <c r="G32" s="434"/>
      <c r="H32" s="434"/>
      <c r="I32" s="434"/>
      <c r="J32" s="434"/>
      <c r="K32" s="434"/>
    </row>
    <row r="33" spans="1:15" s="404" customFormat="1" ht="19.5" customHeight="1" x14ac:dyDescent="0.45">
      <c r="A33" s="406"/>
      <c r="B33" s="433" t="s">
        <v>753</v>
      </c>
      <c r="C33" s="432">
        <v>1</v>
      </c>
      <c r="D33" s="1043" t="s">
        <v>754</v>
      </c>
      <c r="E33" s="1043"/>
      <c r="F33" s="395"/>
      <c r="G33" s="431" t="s">
        <v>753</v>
      </c>
      <c r="H33" s="430">
        <v>2</v>
      </c>
      <c r="I33" s="429" t="s">
        <v>752</v>
      </c>
      <c r="J33" s="395"/>
      <c r="K33" s="428" t="s">
        <v>751</v>
      </c>
      <c r="L33" s="407"/>
      <c r="N33" s="406"/>
      <c r="O33" s="348"/>
    </row>
    <row r="34" spans="1:15" s="404" customFormat="1" ht="19.5" customHeight="1" x14ac:dyDescent="0.45">
      <c r="A34" s="406"/>
      <c r="B34" s="1014" t="s">
        <v>172</v>
      </c>
      <c r="C34" s="1014"/>
      <c r="D34" s="1015" t="s">
        <v>750</v>
      </c>
      <c r="E34" s="1017"/>
      <c r="F34" s="416"/>
      <c r="G34" s="1014" t="s">
        <v>172</v>
      </c>
      <c r="H34" s="1014"/>
      <c r="I34" s="1015" t="s">
        <v>750</v>
      </c>
      <c r="J34" s="1016"/>
      <c r="K34" s="1017"/>
      <c r="L34" s="405"/>
      <c r="N34" s="406"/>
    </row>
    <row r="35" spans="1:15" s="404" customFormat="1" ht="19.5" customHeight="1" x14ac:dyDescent="0.45">
      <c r="A35" s="406"/>
      <c r="B35" s="1014"/>
      <c r="C35" s="1014"/>
      <c r="D35" s="426" t="s">
        <v>749</v>
      </c>
      <c r="E35" s="427" t="s">
        <v>748</v>
      </c>
      <c r="F35" s="416"/>
      <c r="G35" s="1014"/>
      <c r="H35" s="1014"/>
      <c r="I35" s="426" t="s">
        <v>749</v>
      </c>
      <c r="J35" s="1018" t="s">
        <v>748</v>
      </c>
      <c r="K35" s="1019"/>
      <c r="L35" s="405"/>
      <c r="N35" s="406"/>
    </row>
    <row r="36" spans="1:15" s="404" customFormat="1" ht="19.5" customHeight="1" x14ac:dyDescent="0.45">
      <c r="A36" s="406"/>
      <c r="B36" s="1020" t="s">
        <v>203</v>
      </c>
      <c r="C36" s="1020"/>
      <c r="D36" s="425">
        <f>SUMIFS($G$9:$G$28,$C$9:$C$28,B36,$F$9:$F$28,$C$33)</f>
        <v>0</v>
      </c>
      <c r="E36" s="424"/>
      <c r="F36" s="416"/>
      <c r="G36" s="1020" t="s">
        <v>203</v>
      </c>
      <c r="H36" s="1020"/>
      <c r="I36" s="425">
        <f>SUMIFS($G$9:$G$28,$C$9:$C$28,G36,$F$9:$F$28,$H$33)</f>
        <v>0</v>
      </c>
      <c r="J36" s="1021"/>
      <c r="K36" s="1022"/>
      <c r="L36" s="405"/>
      <c r="N36" s="406"/>
    </row>
    <row r="37" spans="1:15" s="404" customFormat="1" ht="19.5" customHeight="1" x14ac:dyDescent="0.45">
      <c r="A37" s="406"/>
      <c r="B37" s="1020" t="s">
        <v>215</v>
      </c>
      <c r="C37" s="1020"/>
      <c r="D37" s="423">
        <f>SUMIFS($G$9:$G$28,$C$9:$C$28,B37,$F$9:$F$28,$C$33)</f>
        <v>0</v>
      </c>
      <c r="E37" s="424"/>
      <c r="F37" s="416"/>
      <c r="G37" s="1020" t="s">
        <v>215</v>
      </c>
      <c r="H37" s="1020"/>
      <c r="I37" s="423">
        <f>SUMIFS($G$9:$G$28,$C$9:$C$28,G37,$F$9:$F$28,$H$33)</f>
        <v>0</v>
      </c>
      <c r="J37" s="1021"/>
      <c r="K37" s="1022"/>
      <c r="L37" s="405"/>
      <c r="N37" s="406"/>
    </row>
    <row r="38" spans="1:15" s="404" customFormat="1" ht="19.5" customHeight="1" x14ac:dyDescent="0.45">
      <c r="A38" s="406"/>
      <c r="B38" s="1020" t="s">
        <v>224</v>
      </c>
      <c r="C38" s="1020"/>
      <c r="D38" s="423">
        <f>SUMIFS($G$9:$G$28,$C$9:$C$28,B38,$F$9:$F$28,$C$33)</f>
        <v>0</v>
      </c>
      <c r="E38" s="424"/>
      <c r="F38" s="416"/>
      <c r="G38" s="1020" t="s">
        <v>224</v>
      </c>
      <c r="H38" s="1020"/>
      <c r="I38" s="423">
        <f>SUMIFS($G$9:$G$28,$C$9:$C$28,G38,$F$9:$F$28,$H$33)</f>
        <v>0</v>
      </c>
      <c r="J38" s="1021"/>
      <c r="K38" s="1022"/>
      <c r="L38" s="405"/>
      <c r="N38" s="406"/>
    </row>
    <row r="39" spans="1:15" s="404" customFormat="1" ht="19.5" customHeight="1" x14ac:dyDescent="0.45">
      <c r="A39" s="406"/>
      <c r="B39" s="1020" t="s">
        <v>229</v>
      </c>
      <c r="C39" s="1020"/>
      <c r="D39" s="422"/>
      <c r="E39" s="421">
        <f>SUMIFS($H$9:$H$28,$C$9:$C$28,B39,$F$9:$F$28,$C$33)</f>
        <v>0</v>
      </c>
      <c r="F39" s="416"/>
      <c r="G39" s="1020" t="s">
        <v>229</v>
      </c>
      <c r="H39" s="1020"/>
      <c r="I39" s="422"/>
      <c r="J39" s="1023">
        <f>SUMIFS($H$9:$H$28,$C$9:$C$28,G39,$F$9:$F$28,$H$33)</f>
        <v>0</v>
      </c>
      <c r="K39" s="1024">
        <f>SUMIF($C$9:$C$27,H39,$H$9:$H$27)</f>
        <v>0</v>
      </c>
      <c r="L39" s="405"/>
      <c r="N39" s="406"/>
    </row>
    <row r="40" spans="1:15" s="404" customFormat="1" ht="19.5" customHeight="1" x14ac:dyDescent="0.45">
      <c r="A40" s="406"/>
      <c r="B40" s="1020" t="s">
        <v>238</v>
      </c>
      <c r="C40" s="1020"/>
      <c r="D40" s="422"/>
      <c r="E40" s="421">
        <f>SUMIFS($H$9:$H$28,$C$9:$C$28,B40,$F$9:$F$28,$C$33)</f>
        <v>0</v>
      </c>
      <c r="F40" s="416"/>
      <c r="G40" s="1020" t="s">
        <v>238</v>
      </c>
      <c r="H40" s="1020"/>
      <c r="I40" s="422"/>
      <c r="J40" s="1023">
        <f>SUMIFS($H$9:$H$28,$C$9:$C$28,G40,$F$9:$F$28,$H$33)</f>
        <v>0</v>
      </c>
      <c r="K40" s="1024">
        <f>SUMIF($C$9:$C$27,H40,$H$9:$H$27)</f>
        <v>0</v>
      </c>
      <c r="L40" s="405"/>
      <c r="N40" s="406"/>
    </row>
    <row r="41" spans="1:15" s="404" customFormat="1" ht="19.5" customHeight="1" x14ac:dyDescent="0.45">
      <c r="A41" s="406"/>
      <c r="B41" s="1020" t="s">
        <v>243</v>
      </c>
      <c r="C41" s="1020"/>
      <c r="D41" s="422"/>
      <c r="E41" s="421">
        <f>SUMIFS($H$9:$H$28,$C$9:$C$28,B41,$F$9:$F$28,$C$33)</f>
        <v>0</v>
      </c>
      <c r="F41" s="416"/>
      <c r="G41" s="1020" t="s">
        <v>243</v>
      </c>
      <c r="H41" s="1020"/>
      <c r="I41" s="422"/>
      <c r="J41" s="1023">
        <f>SUMIFS($H$9:$H$28,$C$9:$C$28,G41,$F$9:$F$28,$H$33)</f>
        <v>0</v>
      </c>
      <c r="K41" s="1024">
        <f>SUMIF($C$9:$C$27,H41,$H$9:$H$27)</f>
        <v>0</v>
      </c>
      <c r="L41" s="405"/>
      <c r="N41" s="406"/>
    </row>
    <row r="42" spans="1:15" s="404" customFormat="1" ht="19.5" customHeight="1" x14ac:dyDescent="0.45">
      <c r="A42" s="406"/>
      <c r="B42" s="1020" t="s">
        <v>246</v>
      </c>
      <c r="C42" s="1020"/>
      <c r="D42" s="422"/>
      <c r="E42" s="421">
        <f>SUMIFS($H$9:$H$28,$C$9:$C$28,B42,$F$9:$F$28,$C$33)</f>
        <v>0</v>
      </c>
      <c r="F42" s="416"/>
      <c r="G42" s="1020" t="s">
        <v>246</v>
      </c>
      <c r="H42" s="1020"/>
      <c r="I42" s="422"/>
      <c r="J42" s="1023">
        <f>SUMIFS($H$9:$H$28,$C$9:$C$28,G42,$F$9:$F$28,$H$33)</f>
        <v>0</v>
      </c>
      <c r="K42" s="1024">
        <f>SUMIF($C$9:$C$27,H42,$H$9:$H$27)</f>
        <v>0</v>
      </c>
      <c r="L42" s="405"/>
      <c r="N42" s="406"/>
    </row>
    <row r="43" spans="1:15" s="404" customFormat="1" ht="19.5" customHeight="1" x14ac:dyDescent="0.45">
      <c r="A43" s="406"/>
      <c r="B43" s="1020" t="s">
        <v>252</v>
      </c>
      <c r="C43" s="1020"/>
      <c r="D43" s="420"/>
      <c r="E43" s="421">
        <f>SUMIFS($H$9:$H$28,$C$9:$C$28,B43,$F$9:$F$28,$C$33)</f>
        <v>0</v>
      </c>
      <c r="F43" s="416"/>
      <c r="G43" s="1020" t="s">
        <v>252</v>
      </c>
      <c r="H43" s="1020"/>
      <c r="I43" s="420"/>
      <c r="J43" s="1023">
        <f>SUMIFS($H$9:$H$28,$C$9:$C$28,G43,$F$9:$F$28,$H$33)</f>
        <v>0</v>
      </c>
      <c r="K43" s="1024">
        <f>SUMIF($C$9:$C$27,H43,$H$9:$H$27)</f>
        <v>0</v>
      </c>
      <c r="L43" s="405"/>
      <c r="N43" s="406"/>
    </row>
    <row r="44" spans="1:15" s="404" customFormat="1" ht="19.5" customHeight="1" thickBot="1" x14ac:dyDescent="0.5">
      <c r="A44" s="406"/>
      <c r="B44" s="1025" t="s">
        <v>747</v>
      </c>
      <c r="C44" s="1025"/>
      <c r="D44" s="418"/>
      <c r="E44" s="419">
        <f>D45-SUM(E36:E43)</f>
        <v>0</v>
      </c>
      <c r="F44" s="416"/>
      <c r="G44" s="1026" t="s">
        <v>746</v>
      </c>
      <c r="H44" s="1026"/>
      <c r="I44" s="418"/>
      <c r="J44" s="1027">
        <f>I45-SUM(J36:K43)</f>
        <v>0</v>
      </c>
      <c r="K44" s="1028"/>
      <c r="L44" s="405"/>
      <c r="N44" s="406"/>
    </row>
    <row r="45" spans="1:15" s="404" customFormat="1" ht="19.5" customHeight="1" thickTop="1" x14ac:dyDescent="0.45">
      <c r="A45" s="406"/>
      <c r="B45" s="1029" t="s">
        <v>745</v>
      </c>
      <c r="C45" s="1029"/>
      <c r="D45" s="415">
        <f>SUM(D36:D44)</f>
        <v>0</v>
      </c>
      <c r="E45" s="417">
        <f>SUM(E36:E44)</f>
        <v>0</v>
      </c>
      <c r="F45" s="416"/>
      <c r="G45" s="1029" t="s">
        <v>745</v>
      </c>
      <c r="H45" s="1029"/>
      <c r="I45" s="415">
        <f>SUM(I36:I44)</f>
        <v>0</v>
      </c>
      <c r="J45" s="1030">
        <f>SUM(J36:K44)</f>
        <v>0</v>
      </c>
      <c r="K45" s="1031"/>
      <c r="L45" s="405"/>
      <c r="N45" s="406"/>
    </row>
    <row r="46" spans="1:15" s="404" customFormat="1" ht="7.5" customHeight="1" x14ac:dyDescent="0.45">
      <c r="A46" s="406"/>
      <c r="B46" s="414"/>
      <c r="C46" s="413"/>
      <c r="D46" s="412"/>
      <c r="E46" s="411"/>
      <c r="G46" s="410"/>
      <c r="H46" s="408"/>
      <c r="I46" s="409"/>
      <c r="J46" s="409"/>
      <c r="K46" s="408"/>
      <c r="L46" s="407"/>
      <c r="N46" s="406"/>
      <c r="O46" s="405"/>
    </row>
    <row r="47" spans="1:15" s="397" customFormat="1" ht="18" customHeight="1" x14ac:dyDescent="0.45">
      <c r="B47" s="402" t="s">
        <v>744</v>
      </c>
      <c r="C47" s="403"/>
      <c r="D47" s="402"/>
      <c r="E47" s="402"/>
      <c r="F47" s="402"/>
      <c r="G47" s="402"/>
      <c r="H47" s="402"/>
      <c r="I47" s="402"/>
      <c r="J47" s="401"/>
      <c r="K47" s="401"/>
      <c r="L47" s="401"/>
    </row>
    <row r="48" spans="1:15" s="397" customFormat="1" ht="18" customHeight="1" x14ac:dyDescent="0.45">
      <c r="B48" s="399" t="s">
        <v>743</v>
      </c>
      <c r="C48" s="399" t="s">
        <v>742</v>
      </c>
      <c r="D48" s="1036" t="s">
        <v>741</v>
      </c>
      <c r="E48" s="1037"/>
      <c r="F48" s="1037"/>
      <c r="G48" s="1037"/>
      <c r="H48" s="1037"/>
      <c r="I48" s="1037"/>
      <c r="J48" s="1037"/>
      <c r="K48" s="1037"/>
      <c r="L48" s="1038"/>
    </row>
    <row r="49" spans="2:12" s="397" customFormat="1" ht="18" customHeight="1" x14ac:dyDescent="0.45">
      <c r="B49" s="399">
        <v>1</v>
      </c>
      <c r="C49" s="399" t="s">
        <v>740</v>
      </c>
      <c r="D49" s="1032" t="s">
        <v>739</v>
      </c>
      <c r="E49" s="1033"/>
      <c r="F49" s="1033"/>
      <c r="G49" s="1033"/>
      <c r="H49" s="1033"/>
      <c r="I49" s="1033"/>
      <c r="J49" s="1033"/>
      <c r="K49" s="1033"/>
      <c r="L49" s="1034"/>
    </row>
    <row r="50" spans="2:12" s="397" customFormat="1" ht="18" customHeight="1" x14ac:dyDescent="0.45">
      <c r="B50" s="399">
        <v>2</v>
      </c>
      <c r="C50" s="399" t="s">
        <v>738</v>
      </c>
      <c r="D50" s="1032" t="s">
        <v>737</v>
      </c>
      <c r="E50" s="1033"/>
      <c r="F50" s="1033"/>
      <c r="G50" s="1033"/>
      <c r="H50" s="1033"/>
      <c r="I50" s="1033"/>
      <c r="J50" s="1033"/>
      <c r="K50" s="1033"/>
      <c r="L50" s="1034"/>
    </row>
    <row r="51" spans="2:12" s="397" customFormat="1" ht="18" customHeight="1" x14ac:dyDescent="0.45">
      <c r="B51" s="399">
        <v>3</v>
      </c>
      <c r="C51" s="399" t="s">
        <v>736</v>
      </c>
      <c r="D51" s="1032" t="s">
        <v>735</v>
      </c>
      <c r="E51" s="1033"/>
      <c r="F51" s="1033"/>
      <c r="G51" s="1033"/>
      <c r="H51" s="1033"/>
      <c r="I51" s="1033"/>
      <c r="J51" s="1033"/>
      <c r="K51" s="1033"/>
      <c r="L51" s="1034"/>
    </row>
    <row r="52" spans="2:12" s="397" customFormat="1" ht="18" customHeight="1" x14ac:dyDescent="0.45">
      <c r="B52" s="399">
        <v>4</v>
      </c>
      <c r="C52" s="399" t="s">
        <v>734</v>
      </c>
      <c r="D52" s="1032" t="s">
        <v>733</v>
      </c>
      <c r="E52" s="1033"/>
      <c r="F52" s="1033"/>
      <c r="G52" s="1033"/>
      <c r="H52" s="1033"/>
      <c r="I52" s="1033"/>
      <c r="J52" s="1033"/>
      <c r="K52" s="1033"/>
      <c r="L52" s="1034"/>
    </row>
    <row r="53" spans="2:12" s="397" customFormat="1" ht="24.75" customHeight="1" x14ac:dyDescent="0.45">
      <c r="B53" s="399">
        <v>5</v>
      </c>
      <c r="C53" s="400" t="s">
        <v>732</v>
      </c>
      <c r="D53" s="1032" t="s">
        <v>731</v>
      </c>
      <c r="E53" s="1033"/>
      <c r="F53" s="1033"/>
      <c r="G53" s="1033"/>
      <c r="H53" s="1033"/>
      <c r="I53" s="1033"/>
      <c r="J53" s="1033"/>
      <c r="K53" s="1033"/>
      <c r="L53" s="1034"/>
    </row>
    <row r="54" spans="2:12" s="397" customFormat="1" ht="24.75" customHeight="1" x14ac:dyDescent="0.45">
      <c r="B54" s="399">
        <v>6</v>
      </c>
      <c r="C54" s="399" t="s">
        <v>730</v>
      </c>
      <c r="D54" s="1032" t="s">
        <v>729</v>
      </c>
      <c r="E54" s="1033"/>
      <c r="F54" s="1033"/>
      <c r="G54" s="1033"/>
      <c r="H54" s="1033"/>
      <c r="I54" s="1033"/>
      <c r="J54" s="1033"/>
      <c r="K54" s="1033"/>
      <c r="L54" s="1034"/>
    </row>
    <row r="55" spans="2:12" s="397" customFormat="1" ht="28.5" customHeight="1" x14ac:dyDescent="0.45">
      <c r="B55" s="398">
        <v>7</v>
      </c>
      <c r="C55" s="398" t="s">
        <v>728</v>
      </c>
      <c r="D55" s="1032" t="s">
        <v>727</v>
      </c>
      <c r="E55" s="1033"/>
      <c r="F55" s="1033"/>
      <c r="G55" s="1033"/>
      <c r="H55" s="1033"/>
      <c r="I55" s="1033"/>
      <c r="J55" s="1033"/>
      <c r="K55" s="1033"/>
      <c r="L55" s="1034"/>
    </row>
    <row r="56" spans="2:12" s="397" customFormat="1" ht="18.75" customHeight="1" x14ac:dyDescent="0.45">
      <c r="B56" s="398">
        <v>8</v>
      </c>
      <c r="C56" s="398" t="s">
        <v>726</v>
      </c>
      <c r="D56" s="1032" t="s">
        <v>725</v>
      </c>
      <c r="E56" s="1033"/>
      <c r="F56" s="1033"/>
      <c r="G56" s="1033"/>
      <c r="H56" s="1033"/>
      <c r="I56" s="1033"/>
      <c r="J56" s="1033"/>
      <c r="K56" s="1033"/>
      <c r="L56" s="1034"/>
    </row>
    <row r="57" spans="2:12" ht="18.75" customHeight="1" x14ac:dyDescent="0.4"/>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J.金銭出納簿の収支の分類</formula1>
    </dataValidation>
    <dataValidation type="list" allowBlank="1" showInputMessage="1" showErrorMessage="1" sqref="F9:F28" xr:uid="{398BB609-ABCB-428B-B042-17395FDFCFCA}">
      <formula1>I.金銭出納簿の区分</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tabSelected="1" view="pageBreakPreview" zoomScaleNormal="100" zoomScaleSheetLayoutView="100" workbookViewId="0">
      <selection activeCell="AE15" sqref="AE15"/>
    </sheetView>
  </sheetViews>
  <sheetFormatPr defaultColWidth="9" defaultRowHeight="18.75" x14ac:dyDescent="0.15"/>
  <cols>
    <col min="1" max="1" width="2.25" style="215" customWidth="1"/>
    <col min="2" max="2" width="4.875" style="215" customWidth="1"/>
    <col min="3" max="3" width="4" style="215" customWidth="1"/>
    <col min="4" max="4" width="4.75" style="215" customWidth="1"/>
    <col min="5" max="5" width="4.625" style="215" customWidth="1"/>
    <col min="6" max="6" width="4.75" style="215" customWidth="1"/>
    <col min="7" max="11" width="4.125" style="215" customWidth="1"/>
    <col min="12" max="12" width="5.625" style="215" customWidth="1"/>
    <col min="13" max="13" width="4.375" style="215" customWidth="1"/>
    <col min="14" max="14" width="5.125" style="215" customWidth="1"/>
    <col min="15" max="15" width="5" style="215" customWidth="1"/>
    <col min="16" max="16" width="6.25" style="215" customWidth="1"/>
    <col min="17" max="18" width="5.375" style="215" customWidth="1"/>
    <col min="19" max="21" width="3.875" style="215" customWidth="1"/>
    <col min="22" max="22" width="1.875" style="215" customWidth="1"/>
    <col min="23" max="24" width="2.625" style="215" customWidth="1"/>
    <col min="25" max="16384" width="9" style="215"/>
  </cols>
  <sheetData>
    <row r="1" spans="1:28" x14ac:dyDescent="0.15">
      <c r="A1" s="279" t="s">
        <v>880</v>
      </c>
    </row>
    <row r="2" spans="1:28" s="278" customFormat="1" ht="27.75" customHeight="1" x14ac:dyDescent="0.15">
      <c r="A2" s="286"/>
      <c r="Q2" s="288"/>
      <c r="R2" s="288"/>
      <c r="T2" s="288"/>
    </row>
    <row r="3" spans="1:28" s="278" customFormat="1" ht="27.75" customHeight="1" x14ac:dyDescent="0.15">
      <c r="A3" s="286"/>
      <c r="Q3" s="1285" t="s">
        <v>386</v>
      </c>
      <c r="R3" s="1285"/>
      <c r="S3" s="1285"/>
      <c r="T3" s="1285"/>
    </row>
    <row r="4" spans="1:28" s="280" customFormat="1" ht="25.5" customHeight="1" x14ac:dyDescent="0.15">
      <c r="C4" s="1286">
        <f>'はじめに（PC）'!$D$3</f>
        <v>0</v>
      </c>
      <c r="D4" s="1286"/>
      <c r="E4" s="280" t="s">
        <v>998</v>
      </c>
      <c r="F4" s="278"/>
      <c r="G4" s="278"/>
    </row>
    <row r="5" spans="1:28" s="280" customFormat="1" ht="29.25" customHeight="1" x14ac:dyDescent="0.15">
      <c r="A5" s="287"/>
      <c r="B5" s="287"/>
      <c r="C5" s="287"/>
      <c r="D5" s="287"/>
      <c r="E5" s="287"/>
      <c r="F5" s="278"/>
      <c r="G5" s="278"/>
      <c r="H5" s="278"/>
      <c r="I5" s="278"/>
      <c r="J5" s="278"/>
      <c r="K5" s="278"/>
      <c r="L5" s="278"/>
      <c r="M5" s="278"/>
      <c r="N5" s="278"/>
      <c r="O5" s="278"/>
      <c r="P5" s="278"/>
      <c r="Q5" s="278"/>
    </row>
    <row r="6" spans="1:28" s="278" customFormat="1" ht="24" customHeight="1" x14ac:dyDescent="0.15">
      <c r="A6" s="284"/>
      <c r="B6" s="284"/>
      <c r="C6" s="284"/>
      <c r="D6" s="284"/>
      <c r="P6" s="1282" t="str">
        <f>'はじめに（PC）'!D4&amp;""</f>
        <v/>
      </c>
      <c r="Q6" s="1282"/>
      <c r="R6" s="1282"/>
      <c r="S6" s="1282"/>
      <c r="T6" s="1282"/>
    </row>
    <row r="7" spans="1:28" s="278" customFormat="1" ht="24" customHeight="1" x14ac:dyDescent="0.15">
      <c r="A7" s="284"/>
      <c r="B7" s="284"/>
      <c r="C7" s="284"/>
      <c r="D7" s="284"/>
      <c r="P7" s="1283" t="str">
        <f>'はじめに（PC）'!D5&amp;""</f>
        <v/>
      </c>
      <c r="Q7" s="1283"/>
      <c r="R7" s="1283"/>
      <c r="S7" s="1283"/>
      <c r="T7" s="1283"/>
      <c r="U7" s="285"/>
    </row>
    <row r="8" spans="1:28" s="278" customFormat="1" ht="26.25" customHeight="1" x14ac:dyDescent="0.15">
      <c r="A8" s="284"/>
      <c r="B8" s="284"/>
      <c r="C8" s="284"/>
      <c r="D8" s="284"/>
      <c r="E8" s="281"/>
    </row>
    <row r="9" spans="1:28" s="280" customFormat="1" ht="25.5" customHeight="1" x14ac:dyDescent="0.15">
      <c r="A9" s="282"/>
      <c r="B9" s="281"/>
      <c r="C9" s="281"/>
      <c r="D9" s="281"/>
      <c r="E9" s="281"/>
      <c r="F9" s="278"/>
      <c r="G9" s="278"/>
    </row>
    <row r="10" spans="1:28" s="280" customFormat="1" ht="25.5" customHeight="1" x14ac:dyDescent="0.15">
      <c r="A10" s="282"/>
      <c r="C10" s="283" t="s">
        <v>879</v>
      </c>
      <c r="D10" s="283"/>
      <c r="E10" s="283"/>
      <c r="F10" s="278"/>
      <c r="G10" s="278"/>
    </row>
    <row r="11" spans="1:28" s="280" customFormat="1" ht="25.5" customHeight="1" x14ac:dyDescent="0.15">
      <c r="A11" s="282"/>
      <c r="B11" s="281"/>
      <c r="C11" s="281"/>
      <c r="D11" s="281"/>
      <c r="E11" s="281"/>
      <c r="F11" s="278"/>
      <c r="G11" s="278"/>
    </row>
    <row r="12" spans="1:28" s="279" customFormat="1" ht="64.5" customHeight="1" x14ac:dyDescent="0.15">
      <c r="B12" s="1287" t="s">
        <v>878</v>
      </c>
      <c r="C12" s="1287"/>
      <c r="D12" s="1287"/>
      <c r="E12" s="1287"/>
      <c r="F12" s="1287"/>
      <c r="G12" s="1287"/>
      <c r="H12" s="1287"/>
      <c r="I12" s="1287"/>
      <c r="J12" s="1287"/>
      <c r="K12" s="1287"/>
      <c r="L12" s="1287"/>
      <c r="M12" s="1287"/>
      <c r="N12" s="1287"/>
      <c r="O12" s="1287"/>
      <c r="P12" s="1287"/>
      <c r="Q12" s="1287"/>
      <c r="R12" s="1287"/>
      <c r="S12" s="1287"/>
    </row>
    <row r="13" spans="1:28" s="208" customFormat="1" ht="6.75" customHeight="1" x14ac:dyDescent="0.15">
      <c r="K13" s="487"/>
      <c r="L13" s="580"/>
      <c r="M13" s="580"/>
      <c r="N13" s="487"/>
      <c r="O13" s="487"/>
      <c r="P13" s="487"/>
      <c r="Q13" s="487"/>
      <c r="R13" s="487"/>
      <c r="S13" s="487"/>
      <c r="T13" s="487"/>
      <c r="U13" s="487"/>
      <c r="V13" s="487"/>
      <c r="W13" s="487"/>
      <c r="X13" s="487"/>
    </row>
    <row r="14" spans="1:28" ht="21" customHeight="1" x14ac:dyDescent="0.15">
      <c r="A14" s="579"/>
      <c r="N14" s="537"/>
      <c r="Q14" s="537"/>
      <c r="R14" s="537"/>
      <c r="U14" s="537"/>
      <c r="V14" s="578" t="s">
        <v>877</v>
      </c>
      <c r="W14" s="262"/>
      <c r="X14" s="262"/>
      <c r="AA14" s="577"/>
      <c r="AB14" s="576"/>
    </row>
    <row r="15" spans="1:28" s="560" customFormat="1" ht="29.25" customHeight="1" x14ac:dyDescent="0.4">
      <c r="A15" s="1288" t="s">
        <v>876</v>
      </c>
      <c r="B15" s="1288"/>
      <c r="C15" s="1288"/>
      <c r="D15" s="1288"/>
      <c r="E15" s="1288"/>
      <c r="F15" s="1288"/>
      <c r="G15" s="1288"/>
      <c r="H15" s="1288"/>
      <c r="I15" s="1288"/>
      <c r="J15" s="1288"/>
      <c r="K15" s="1288"/>
      <c r="L15" s="1288"/>
      <c r="M15" s="1288"/>
      <c r="N15" s="1288"/>
      <c r="O15" s="1288"/>
      <c r="P15" s="1288"/>
      <c r="Q15" s="1288"/>
      <c r="R15" s="1288"/>
      <c r="S15" s="1288"/>
      <c r="T15" s="1288"/>
      <c r="U15" s="1288"/>
      <c r="V15" s="1288"/>
      <c r="W15" s="208"/>
      <c r="X15" s="208"/>
      <c r="Y15" s="208"/>
      <c r="Z15" s="208"/>
      <c r="AA15" s="208"/>
    </row>
    <row r="16" spans="1:28" ht="24" customHeight="1" x14ac:dyDescent="0.15">
      <c r="A16" s="575"/>
      <c r="B16" s="575"/>
      <c r="C16" s="575"/>
      <c r="D16" s="262"/>
      <c r="E16" s="262"/>
      <c r="F16" s="262"/>
      <c r="G16" s="262"/>
      <c r="H16" s="262"/>
      <c r="I16" s="262"/>
      <c r="J16" s="262"/>
      <c r="K16" s="262"/>
      <c r="M16" s="1289" t="s">
        <v>875</v>
      </c>
      <c r="N16" s="1290"/>
      <c r="O16" s="1291" t="str">
        <f>'はじめに（PC）'!D4&amp;""</f>
        <v/>
      </c>
      <c r="P16" s="1292"/>
      <c r="Q16" s="1292"/>
      <c r="R16" s="1292"/>
      <c r="S16" s="1292"/>
      <c r="T16" s="1292"/>
      <c r="U16" s="1293"/>
    </row>
    <row r="17" spans="1:24" ht="9" customHeight="1" x14ac:dyDescent="0.15">
      <c r="A17" s="575"/>
      <c r="B17" s="575"/>
      <c r="C17" s="575"/>
      <c r="D17" s="262"/>
      <c r="E17" s="262"/>
      <c r="F17" s="262"/>
      <c r="G17" s="262"/>
      <c r="H17" s="262"/>
      <c r="I17" s="262"/>
      <c r="J17" s="262"/>
      <c r="K17" s="262"/>
      <c r="M17" s="547"/>
      <c r="N17" s="547"/>
      <c r="O17" s="216"/>
      <c r="P17" s="216"/>
      <c r="Q17" s="216"/>
      <c r="R17" s="216"/>
      <c r="S17" s="216"/>
      <c r="T17" s="216"/>
      <c r="U17" s="216"/>
    </row>
    <row r="18" spans="1:24" s="560" customFormat="1" ht="25.5" customHeight="1" x14ac:dyDescent="0.4">
      <c r="A18" s="574"/>
      <c r="B18" s="1284" t="s">
        <v>874</v>
      </c>
      <c r="C18" s="1284"/>
      <c r="D18" s="1284"/>
      <c r="E18" s="1284"/>
      <c r="F18" s="1284"/>
      <c r="G18" s="1284"/>
      <c r="H18" s="1284"/>
      <c r="I18" s="1284"/>
      <c r="J18" s="1284"/>
      <c r="K18" s="1284"/>
      <c r="L18" s="573"/>
      <c r="M18" s="547"/>
      <c r="N18" s="572"/>
      <c r="O18" s="570"/>
      <c r="P18" s="570"/>
      <c r="Q18" s="570"/>
      <c r="R18" s="208"/>
      <c r="S18" s="208"/>
      <c r="T18" s="208"/>
      <c r="U18" s="208"/>
      <c r="V18" s="208"/>
      <c r="W18" s="208"/>
      <c r="X18" s="208"/>
    </row>
    <row r="19" spans="1:24" s="560" customFormat="1" ht="26.25" customHeight="1" x14ac:dyDescent="0.45">
      <c r="B19" s="1256" t="s">
        <v>873</v>
      </c>
      <c r="C19" s="699" t="s">
        <v>865</v>
      </c>
      <c r="D19" s="847"/>
      <c r="E19" s="847"/>
      <c r="F19" s="847"/>
      <c r="G19" s="847"/>
      <c r="H19" s="847"/>
      <c r="I19" s="847"/>
      <c r="J19" s="847"/>
      <c r="K19" s="700"/>
      <c r="L19" s="830" t="s">
        <v>864</v>
      </c>
      <c r="M19" s="830"/>
      <c r="N19" s="830"/>
      <c r="O19" s="830"/>
      <c r="P19" s="699" t="s">
        <v>863</v>
      </c>
      <c r="Q19" s="847"/>
      <c r="R19" s="847"/>
      <c r="S19" s="847"/>
      <c r="T19" s="847"/>
      <c r="U19" s="700"/>
      <c r="W19" s="514"/>
    </row>
    <row r="20" spans="1:24" s="560" customFormat="1" ht="35.25" customHeight="1" x14ac:dyDescent="0.4">
      <c r="B20" s="1257"/>
      <c r="C20" s="571" t="s">
        <v>862</v>
      </c>
      <c r="D20" s="1277" t="s">
        <v>872</v>
      </c>
      <c r="E20" s="1277"/>
      <c r="F20" s="1277"/>
      <c r="G20" s="1277"/>
      <c r="H20" s="1277"/>
      <c r="I20" s="1277"/>
      <c r="J20" s="1277"/>
      <c r="K20" s="1278"/>
      <c r="L20" s="1279">
        <f>金銭出納簿!D36</f>
        <v>0</v>
      </c>
      <c r="M20" s="1280"/>
      <c r="N20" s="1280"/>
      <c r="O20" s="1281"/>
      <c r="P20" s="1263"/>
      <c r="Q20" s="1264"/>
      <c r="R20" s="1264"/>
      <c r="S20" s="1264"/>
      <c r="T20" s="1264"/>
      <c r="U20" s="1265"/>
    </row>
    <row r="21" spans="1:24" s="560" customFormat="1" ht="35.25" customHeight="1" x14ac:dyDescent="0.4">
      <c r="B21" s="1257"/>
      <c r="C21" s="564" t="s">
        <v>860</v>
      </c>
      <c r="D21" s="1266" t="s">
        <v>871</v>
      </c>
      <c r="E21" s="1266"/>
      <c r="F21" s="1266"/>
      <c r="G21" s="1266"/>
      <c r="H21" s="1266"/>
      <c r="I21" s="1266"/>
      <c r="J21" s="1266"/>
      <c r="K21" s="1267"/>
      <c r="L21" s="1238">
        <f>金銭出納簿!I36</f>
        <v>0</v>
      </c>
      <c r="M21" s="1239"/>
      <c r="N21" s="1239"/>
      <c r="O21" s="1240"/>
      <c r="P21" s="1233"/>
      <c r="Q21" s="1234"/>
      <c r="R21" s="1234"/>
      <c r="S21" s="1234"/>
      <c r="T21" s="1234"/>
      <c r="U21" s="1235"/>
    </row>
    <row r="22" spans="1:24" s="560" customFormat="1" ht="26.25" customHeight="1" x14ac:dyDescent="0.4">
      <c r="B22" s="1257"/>
      <c r="C22" s="564" t="s">
        <v>856</v>
      </c>
      <c r="D22" s="1266" t="s">
        <v>870</v>
      </c>
      <c r="E22" s="1266"/>
      <c r="F22" s="1266"/>
      <c r="G22" s="1266"/>
      <c r="H22" s="1266"/>
      <c r="I22" s="1266"/>
      <c r="J22" s="1266"/>
      <c r="K22" s="1267"/>
      <c r="L22" s="1238">
        <f>金銭出納簿!D37</f>
        <v>0</v>
      </c>
      <c r="M22" s="1239"/>
      <c r="N22" s="1239"/>
      <c r="O22" s="1240"/>
      <c r="P22" s="1233"/>
      <c r="Q22" s="1234"/>
      <c r="R22" s="1234"/>
      <c r="S22" s="1234"/>
      <c r="T22" s="1234"/>
      <c r="U22" s="1235"/>
    </row>
    <row r="23" spans="1:24" s="560" customFormat="1" ht="26.25" customHeight="1" x14ac:dyDescent="0.4">
      <c r="B23" s="1257"/>
      <c r="C23" s="564" t="s">
        <v>869</v>
      </c>
      <c r="D23" s="1266" t="s">
        <v>868</v>
      </c>
      <c r="E23" s="1266"/>
      <c r="F23" s="1266"/>
      <c r="G23" s="1266"/>
      <c r="H23" s="1266"/>
      <c r="I23" s="1266"/>
      <c r="J23" s="1266"/>
      <c r="K23" s="1267"/>
      <c r="L23" s="1238">
        <f>金銭出納簿!I37</f>
        <v>0</v>
      </c>
      <c r="M23" s="1239"/>
      <c r="N23" s="1239"/>
      <c r="O23" s="1240"/>
      <c r="P23" s="1233"/>
      <c r="Q23" s="1234"/>
      <c r="R23" s="1234"/>
      <c r="S23" s="1234"/>
      <c r="T23" s="1234"/>
      <c r="U23" s="1235"/>
    </row>
    <row r="24" spans="1:24" s="560" customFormat="1" ht="26.25" customHeight="1" thickBot="1" x14ac:dyDescent="0.45">
      <c r="B24" s="1257"/>
      <c r="C24" s="567" t="s">
        <v>867</v>
      </c>
      <c r="D24" s="1266" t="s">
        <v>736</v>
      </c>
      <c r="E24" s="1266"/>
      <c r="F24" s="1266"/>
      <c r="G24" s="1266"/>
      <c r="H24" s="1266"/>
      <c r="I24" s="1266"/>
      <c r="J24" s="1266"/>
      <c r="K24" s="1267"/>
      <c r="L24" s="1268">
        <f>SUM(金銭出納簿!D38,金銭出納簿!I38)</f>
        <v>0</v>
      </c>
      <c r="M24" s="1269"/>
      <c r="N24" s="1269"/>
      <c r="O24" s="1270"/>
      <c r="P24" s="1271"/>
      <c r="Q24" s="1272"/>
      <c r="R24" s="1272"/>
      <c r="S24" s="1272"/>
      <c r="T24" s="1272"/>
      <c r="U24" s="1273"/>
    </row>
    <row r="25" spans="1:24" s="560" customFormat="1" ht="26.25" customHeight="1" thickTop="1" x14ac:dyDescent="0.4">
      <c r="B25" s="1258"/>
      <c r="C25" s="1274" t="s">
        <v>850</v>
      </c>
      <c r="D25" s="1275"/>
      <c r="E25" s="1275"/>
      <c r="F25" s="1275"/>
      <c r="G25" s="1275"/>
      <c r="H25" s="1275"/>
      <c r="I25" s="1275"/>
      <c r="J25" s="1275"/>
      <c r="K25" s="1276"/>
      <c r="L25" s="1252">
        <f>SUM(L20:O24)</f>
        <v>0</v>
      </c>
      <c r="M25" s="1252"/>
      <c r="N25" s="1252"/>
      <c r="O25" s="1252"/>
      <c r="P25" s="1253"/>
      <c r="Q25" s="1254"/>
      <c r="R25" s="1254"/>
      <c r="S25" s="1254"/>
      <c r="T25" s="1254"/>
      <c r="U25" s="1255"/>
    </row>
    <row r="26" spans="1:24" s="560" customFormat="1" ht="16.5" customHeight="1" x14ac:dyDescent="0.4">
      <c r="B26" s="570"/>
      <c r="C26" s="208"/>
      <c r="D26" s="208"/>
      <c r="E26" s="208"/>
      <c r="F26" s="208"/>
      <c r="G26" s="208"/>
      <c r="H26" s="208"/>
      <c r="I26" s="208"/>
      <c r="J26" s="208"/>
      <c r="K26" s="208"/>
      <c r="L26" s="569"/>
      <c r="M26" s="569"/>
      <c r="N26" s="569"/>
      <c r="O26" s="569"/>
      <c r="P26" s="208"/>
      <c r="Q26" s="208"/>
      <c r="R26" s="208"/>
      <c r="S26" s="208"/>
      <c r="T26" s="208"/>
      <c r="U26" s="208"/>
      <c r="V26" s="208"/>
      <c r="W26" s="208"/>
      <c r="X26" s="208"/>
    </row>
    <row r="27" spans="1:24" s="560" customFormat="1" ht="28.5" customHeight="1" x14ac:dyDescent="0.4">
      <c r="B27" s="1256" t="s">
        <v>866</v>
      </c>
      <c r="C27" s="699" t="s">
        <v>865</v>
      </c>
      <c r="D27" s="847"/>
      <c r="E27" s="847"/>
      <c r="F27" s="847"/>
      <c r="G27" s="847"/>
      <c r="H27" s="847"/>
      <c r="I27" s="847"/>
      <c r="J27" s="847"/>
      <c r="K27" s="700"/>
      <c r="L27" s="1259" t="s">
        <v>864</v>
      </c>
      <c r="M27" s="1259"/>
      <c r="N27" s="1259"/>
      <c r="O27" s="1259"/>
      <c r="P27" s="699" t="s">
        <v>863</v>
      </c>
      <c r="Q27" s="847"/>
      <c r="R27" s="847"/>
      <c r="S27" s="847"/>
      <c r="T27" s="847"/>
      <c r="U27" s="700"/>
    </row>
    <row r="28" spans="1:24" s="560" customFormat="1" ht="37.5" customHeight="1" x14ac:dyDescent="0.45">
      <c r="B28" s="1257"/>
      <c r="C28" s="568" t="s">
        <v>862</v>
      </c>
      <c r="D28" s="1085" t="s">
        <v>861</v>
      </c>
      <c r="E28" s="1085"/>
      <c r="F28" s="1085"/>
      <c r="G28" s="1085"/>
      <c r="H28" s="1085"/>
      <c r="I28" s="1085"/>
      <c r="J28" s="1085"/>
      <c r="K28" s="1086"/>
      <c r="L28" s="1260">
        <f>SUM(L29:O32)</f>
        <v>0</v>
      </c>
      <c r="M28" s="1261"/>
      <c r="N28" s="1261"/>
      <c r="O28" s="1262"/>
      <c r="P28" s="1263"/>
      <c r="Q28" s="1264"/>
      <c r="R28" s="1264"/>
      <c r="S28" s="1264"/>
      <c r="T28" s="1264"/>
      <c r="U28" s="1265"/>
      <c r="W28" s="514"/>
    </row>
    <row r="29" spans="1:24" s="560" customFormat="1" ht="26.25" customHeight="1" x14ac:dyDescent="0.4">
      <c r="B29" s="1257"/>
      <c r="C29" s="566"/>
      <c r="D29" s="1236" t="s">
        <v>858</v>
      </c>
      <c r="E29" s="1236"/>
      <c r="F29" s="1236"/>
      <c r="G29" s="1236"/>
      <c r="H29" s="1236"/>
      <c r="I29" s="1236"/>
      <c r="J29" s="1236"/>
      <c r="K29" s="1237"/>
      <c r="L29" s="1238">
        <f>金銭出納簿!E39</f>
        <v>0</v>
      </c>
      <c r="M29" s="1239"/>
      <c r="N29" s="1239"/>
      <c r="O29" s="1240"/>
      <c r="P29" s="1233"/>
      <c r="Q29" s="1234"/>
      <c r="R29" s="1234"/>
      <c r="S29" s="1234"/>
      <c r="T29" s="1234"/>
      <c r="U29" s="1235"/>
    </row>
    <row r="30" spans="1:24" s="560" customFormat="1" ht="26.25" customHeight="1" x14ac:dyDescent="0.4">
      <c r="B30" s="1257"/>
      <c r="C30" s="566"/>
      <c r="D30" s="1236" t="s">
        <v>732</v>
      </c>
      <c r="E30" s="1236"/>
      <c r="F30" s="1236"/>
      <c r="G30" s="1236"/>
      <c r="H30" s="1236"/>
      <c r="I30" s="1236"/>
      <c r="J30" s="1236"/>
      <c r="K30" s="1237"/>
      <c r="L30" s="1238">
        <f>金銭出納簿!E40</f>
        <v>0</v>
      </c>
      <c r="M30" s="1239"/>
      <c r="N30" s="1239"/>
      <c r="O30" s="1240"/>
      <c r="P30" s="1233"/>
      <c r="Q30" s="1234"/>
      <c r="R30" s="1234"/>
      <c r="S30" s="1234"/>
      <c r="T30" s="1234"/>
      <c r="U30" s="1235"/>
    </row>
    <row r="31" spans="1:24" s="560" customFormat="1" ht="26.25" customHeight="1" x14ac:dyDescent="0.4">
      <c r="B31" s="1257"/>
      <c r="C31" s="566"/>
      <c r="D31" s="1236" t="s">
        <v>730</v>
      </c>
      <c r="E31" s="1236"/>
      <c r="F31" s="1236"/>
      <c r="G31" s="1236"/>
      <c r="H31" s="1236"/>
      <c r="I31" s="1236"/>
      <c r="J31" s="1236"/>
      <c r="K31" s="1237"/>
      <c r="L31" s="1238">
        <f>金銭出納簿!E41</f>
        <v>0</v>
      </c>
      <c r="M31" s="1239"/>
      <c r="N31" s="1239"/>
      <c r="O31" s="1240"/>
      <c r="P31" s="1233"/>
      <c r="Q31" s="1234"/>
      <c r="R31" s="1234"/>
      <c r="S31" s="1234"/>
      <c r="T31" s="1234"/>
      <c r="U31" s="1235"/>
    </row>
    <row r="32" spans="1:24" s="560" customFormat="1" ht="26.25" customHeight="1" x14ac:dyDescent="0.4">
      <c r="B32" s="1257"/>
      <c r="C32" s="565"/>
      <c r="D32" s="1236" t="s">
        <v>857</v>
      </c>
      <c r="E32" s="1236"/>
      <c r="F32" s="1236"/>
      <c r="G32" s="1236"/>
      <c r="H32" s="1236"/>
      <c r="I32" s="1236"/>
      <c r="J32" s="1236"/>
      <c r="K32" s="1237"/>
      <c r="L32" s="1238">
        <f>金銭出納簿!E42</f>
        <v>0</v>
      </c>
      <c r="M32" s="1239"/>
      <c r="N32" s="1239"/>
      <c r="O32" s="1240"/>
      <c r="P32" s="1233"/>
      <c r="Q32" s="1234"/>
      <c r="R32" s="1234"/>
      <c r="S32" s="1234"/>
      <c r="T32" s="1234"/>
      <c r="U32" s="1235"/>
    </row>
    <row r="33" spans="1:24" s="560" customFormat="1" ht="29.25" customHeight="1" x14ac:dyDescent="0.4">
      <c r="B33" s="1257"/>
      <c r="C33" s="567" t="s">
        <v>860</v>
      </c>
      <c r="D33" s="1244" t="s">
        <v>859</v>
      </c>
      <c r="E33" s="1244"/>
      <c r="F33" s="1244"/>
      <c r="G33" s="1244"/>
      <c r="H33" s="1244"/>
      <c r="I33" s="1244"/>
      <c r="J33" s="1244"/>
      <c r="K33" s="1245"/>
      <c r="L33" s="1246">
        <f>SUM(L34:O37)</f>
        <v>0</v>
      </c>
      <c r="M33" s="1247"/>
      <c r="N33" s="1247"/>
      <c r="O33" s="1248"/>
      <c r="P33" s="1233"/>
      <c r="Q33" s="1234"/>
      <c r="R33" s="1234"/>
      <c r="S33" s="1234"/>
      <c r="T33" s="1234"/>
      <c r="U33" s="1235"/>
    </row>
    <row r="34" spans="1:24" s="560" customFormat="1" ht="26.25" customHeight="1" x14ac:dyDescent="0.4">
      <c r="B34" s="1257"/>
      <c r="C34" s="566"/>
      <c r="D34" s="1236" t="s">
        <v>858</v>
      </c>
      <c r="E34" s="1236"/>
      <c r="F34" s="1236"/>
      <c r="G34" s="1236"/>
      <c r="H34" s="1236"/>
      <c r="I34" s="1236"/>
      <c r="J34" s="1236"/>
      <c r="K34" s="1237"/>
      <c r="L34" s="1238">
        <f>金銭出納簿!J39</f>
        <v>0</v>
      </c>
      <c r="M34" s="1239"/>
      <c r="N34" s="1239"/>
      <c r="O34" s="1240"/>
      <c r="P34" s="1233"/>
      <c r="Q34" s="1234"/>
      <c r="R34" s="1234"/>
      <c r="S34" s="1234"/>
      <c r="T34" s="1234"/>
      <c r="U34" s="1235"/>
    </row>
    <row r="35" spans="1:24" s="560" customFormat="1" ht="26.25" customHeight="1" x14ac:dyDescent="0.4">
      <c r="B35" s="1257"/>
      <c r="C35" s="566"/>
      <c r="D35" s="1236" t="s">
        <v>732</v>
      </c>
      <c r="E35" s="1236"/>
      <c r="F35" s="1236"/>
      <c r="G35" s="1236"/>
      <c r="H35" s="1236"/>
      <c r="I35" s="1236"/>
      <c r="J35" s="1236"/>
      <c r="K35" s="1237"/>
      <c r="L35" s="1238">
        <f>金銭出納簿!J40</f>
        <v>0</v>
      </c>
      <c r="M35" s="1239"/>
      <c r="N35" s="1239"/>
      <c r="O35" s="1240"/>
      <c r="P35" s="1233"/>
      <c r="Q35" s="1234"/>
      <c r="R35" s="1234"/>
      <c r="S35" s="1234"/>
      <c r="T35" s="1234"/>
      <c r="U35" s="1235"/>
    </row>
    <row r="36" spans="1:24" s="560" customFormat="1" ht="26.25" customHeight="1" x14ac:dyDescent="0.4">
      <c r="B36" s="1257"/>
      <c r="C36" s="566"/>
      <c r="D36" s="1236" t="s">
        <v>730</v>
      </c>
      <c r="E36" s="1236"/>
      <c r="F36" s="1236"/>
      <c r="G36" s="1236"/>
      <c r="H36" s="1236"/>
      <c r="I36" s="1236"/>
      <c r="J36" s="1236"/>
      <c r="K36" s="1237"/>
      <c r="L36" s="1238">
        <f>金銭出納簿!J41</f>
        <v>0</v>
      </c>
      <c r="M36" s="1239"/>
      <c r="N36" s="1239"/>
      <c r="O36" s="1240"/>
      <c r="P36" s="1233"/>
      <c r="Q36" s="1234"/>
      <c r="R36" s="1234"/>
      <c r="S36" s="1234"/>
      <c r="T36" s="1234"/>
      <c r="U36" s="1235"/>
    </row>
    <row r="37" spans="1:24" s="560" customFormat="1" ht="26.25" customHeight="1" x14ac:dyDescent="0.4">
      <c r="B37" s="1257"/>
      <c r="C37" s="565"/>
      <c r="D37" s="1236" t="s">
        <v>857</v>
      </c>
      <c r="E37" s="1236"/>
      <c r="F37" s="1236"/>
      <c r="G37" s="1236"/>
      <c r="H37" s="1236"/>
      <c r="I37" s="1236"/>
      <c r="J37" s="1236"/>
      <c r="K37" s="1237"/>
      <c r="L37" s="1238">
        <f>金銭出納簿!J42</f>
        <v>0</v>
      </c>
      <c r="M37" s="1239"/>
      <c r="N37" s="1239"/>
      <c r="O37" s="1240"/>
      <c r="P37" s="1233"/>
      <c r="Q37" s="1234"/>
      <c r="R37" s="1234"/>
      <c r="S37" s="1234"/>
      <c r="T37" s="1234"/>
      <c r="U37" s="1235"/>
    </row>
    <row r="38" spans="1:24" s="560" customFormat="1" ht="25.5" customHeight="1" x14ac:dyDescent="0.4">
      <c r="B38" s="1257"/>
      <c r="C38" s="564" t="s">
        <v>856</v>
      </c>
      <c r="D38" s="1236" t="s">
        <v>726</v>
      </c>
      <c r="E38" s="1236"/>
      <c r="F38" s="1236"/>
      <c r="G38" s="1236"/>
      <c r="H38" s="1236"/>
      <c r="I38" s="1236"/>
      <c r="J38" s="1236"/>
      <c r="K38" s="1237"/>
      <c r="L38" s="1238">
        <f>SUM(金銭出納簿!E43,金銭出納簿!J43)</f>
        <v>0</v>
      </c>
      <c r="M38" s="1239"/>
      <c r="N38" s="1239"/>
      <c r="O38" s="1240"/>
      <c r="P38" s="1233"/>
      <c r="Q38" s="1234"/>
      <c r="R38" s="1234"/>
      <c r="S38" s="1234"/>
      <c r="T38" s="1234"/>
      <c r="U38" s="1235"/>
    </row>
    <row r="39" spans="1:24" s="560" customFormat="1" ht="38.25" customHeight="1" x14ac:dyDescent="0.4">
      <c r="B39" s="1257"/>
      <c r="C39" s="564" t="s">
        <v>855</v>
      </c>
      <c r="D39" s="1236" t="s">
        <v>854</v>
      </c>
      <c r="E39" s="1236"/>
      <c r="F39" s="1236"/>
      <c r="G39" s="1236"/>
      <c r="H39" s="1236"/>
      <c r="I39" s="1236"/>
      <c r="J39" s="1236"/>
      <c r="K39" s="1237"/>
      <c r="L39" s="1238">
        <f>金銭出納簿!E44</f>
        <v>0</v>
      </c>
      <c r="M39" s="1239"/>
      <c r="N39" s="1239"/>
      <c r="O39" s="1240"/>
      <c r="P39" s="1241" t="s">
        <v>851</v>
      </c>
      <c r="Q39" s="1242"/>
      <c r="R39" s="1242"/>
      <c r="S39" s="1242"/>
      <c r="T39" s="1242"/>
      <c r="U39" s="1243"/>
    </row>
    <row r="40" spans="1:24" s="560" customFormat="1" ht="35.25" customHeight="1" thickBot="1" x14ac:dyDescent="0.45">
      <c r="B40" s="1257"/>
      <c r="C40" s="564" t="s">
        <v>853</v>
      </c>
      <c r="D40" s="1236" t="s">
        <v>852</v>
      </c>
      <c r="E40" s="1236"/>
      <c r="F40" s="1236"/>
      <c r="G40" s="1236"/>
      <c r="H40" s="1236"/>
      <c r="I40" s="1236"/>
      <c r="J40" s="1236"/>
      <c r="K40" s="1237"/>
      <c r="L40" s="1238">
        <f>金銭出納簿!J44</f>
        <v>0</v>
      </c>
      <c r="M40" s="1239"/>
      <c r="N40" s="1239"/>
      <c r="O40" s="1240"/>
      <c r="P40" s="1241" t="s">
        <v>851</v>
      </c>
      <c r="Q40" s="1242"/>
      <c r="R40" s="1242"/>
      <c r="S40" s="1242"/>
      <c r="T40" s="1242"/>
      <c r="U40" s="1243"/>
      <c r="V40" s="208"/>
      <c r="W40" s="208"/>
      <c r="X40" s="208"/>
    </row>
    <row r="41" spans="1:24" s="560" customFormat="1" ht="27" customHeight="1" thickTop="1" x14ac:dyDescent="0.4">
      <c r="B41" s="1258"/>
      <c r="C41" s="1249" t="s">
        <v>850</v>
      </c>
      <c r="D41" s="1250"/>
      <c r="E41" s="1250"/>
      <c r="F41" s="1250"/>
      <c r="G41" s="1250"/>
      <c r="H41" s="1250"/>
      <c r="I41" s="1250"/>
      <c r="J41" s="1250"/>
      <c r="K41" s="1251"/>
      <c r="L41" s="1252">
        <f>SUM(L28,L33,L38:O40)</f>
        <v>0</v>
      </c>
      <c r="M41" s="1252"/>
      <c r="N41" s="1252"/>
      <c r="O41" s="1252"/>
      <c r="P41" s="1253"/>
      <c r="Q41" s="1254"/>
      <c r="R41" s="1254"/>
      <c r="S41" s="1254"/>
      <c r="T41" s="1254"/>
      <c r="U41" s="1255"/>
    </row>
    <row r="42" spans="1:24" s="560" customFormat="1" ht="9" customHeight="1" x14ac:dyDescent="0.4">
      <c r="A42" s="563"/>
      <c r="B42" s="563"/>
      <c r="C42" s="547"/>
      <c r="D42" s="208"/>
      <c r="E42" s="208"/>
      <c r="F42" s="208"/>
      <c r="G42" s="208"/>
      <c r="H42" s="208"/>
      <c r="I42" s="208"/>
      <c r="J42" s="562"/>
      <c r="K42" s="562"/>
      <c r="L42" s="562"/>
      <c r="M42" s="562"/>
      <c r="N42" s="562"/>
      <c r="O42" s="562"/>
      <c r="P42" s="561"/>
      <c r="Q42" s="561"/>
      <c r="R42" s="561"/>
      <c r="S42" s="208"/>
      <c r="T42" s="208"/>
      <c r="U42" s="208"/>
      <c r="V42" s="208"/>
      <c r="W42" s="208"/>
      <c r="X42" s="208"/>
    </row>
    <row r="43" spans="1:24" ht="24.75" customHeight="1" x14ac:dyDescent="0.15">
      <c r="A43" s="559" t="s">
        <v>849</v>
      </c>
      <c r="B43" s="559"/>
      <c r="C43" s="559"/>
      <c r="D43" s="559"/>
      <c r="E43" s="559"/>
      <c r="F43" s="559"/>
      <c r="G43" s="559"/>
      <c r="H43" s="559"/>
      <c r="I43" s="559"/>
      <c r="J43" s="559"/>
      <c r="K43" s="559"/>
      <c r="L43" s="559"/>
      <c r="M43" s="559"/>
      <c r="N43" s="559"/>
      <c r="O43" s="559"/>
      <c r="P43" s="559"/>
      <c r="Q43" s="559"/>
      <c r="R43" s="559"/>
      <c r="S43" s="559"/>
      <c r="T43" s="559"/>
      <c r="U43" s="559"/>
      <c r="V43" s="559"/>
    </row>
    <row r="44" spans="1:24" ht="24" customHeight="1" x14ac:dyDescent="0.15">
      <c r="A44" s="559"/>
      <c r="B44" s="534" t="s">
        <v>848</v>
      </c>
      <c r="C44" s="559"/>
      <c r="D44" s="559"/>
      <c r="E44" s="559"/>
      <c r="F44" s="559"/>
      <c r="G44" s="559"/>
      <c r="H44" s="559"/>
      <c r="I44" s="559"/>
      <c r="J44" s="559"/>
      <c r="K44" s="559"/>
      <c r="L44" s="559"/>
      <c r="M44" s="559"/>
      <c r="N44" s="559"/>
      <c r="O44" s="559"/>
      <c r="P44" s="559"/>
      <c r="Q44" s="559"/>
      <c r="R44" s="559"/>
      <c r="S44" s="559"/>
      <c r="T44" s="559"/>
      <c r="U44" s="559"/>
      <c r="V44" s="559"/>
    </row>
    <row r="45" spans="1:24" s="556" customFormat="1" ht="24" customHeight="1" x14ac:dyDescent="0.15">
      <c r="A45" s="558"/>
      <c r="B45" s="689" t="s">
        <v>847</v>
      </c>
      <c r="C45" s="1227"/>
      <c r="D45" s="1227"/>
      <c r="E45" s="690"/>
      <c r="F45" s="1228" t="s">
        <v>386</v>
      </c>
      <c r="G45" s="1229"/>
      <c r="H45" s="1229"/>
      <c r="I45" s="1229"/>
      <c r="J45" s="1229"/>
      <c r="K45" s="1230"/>
      <c r="L45" s="558"/>
      <c r="M45" s="557"/>
      <c r="N45" s="552"/>
      <c r="O45" s="552"/>
      <c r="P45" s="552"/>
      <c r="Q45" s="552"/>
      <c r="R45" s="552"/>
      <c r="S45" s="552"/>
      <c r="T45" s="552"/>
      <c r="U45" s="552"/>
    </row>
    <row r="46" spans="1:24" s="551" customFormat="1" ht="30.75" customHeight="1" x14ac:dyDescent="0.45">
      <c r="A46" s="555" t="s">
        <v>846</v>
      </c>
      <c r="D46" s="553"/>
      <c r="E46" s="553"/>
      <c r="F46" s="554"/>
      <c r="G46" s="553"/>
      <c r="H46" s="553"/>
      <c r="I46" s="553"/>
      <c r="J46" s="553"/>
      <c r="K46" s="553"/>
      <c r="L46" s="553"/>
      <c r="M46" s="552"/>
      <c r="N46" s="552"/>
      <c r="O46" s="552"/>
      <c r="P46" s="552"/>
      <c r="Q46" s="552"/>
      <c r="R46" s="552"/>
      <c r="S46" s="552"/>
      <c r="T46" s="552"/>
      <c r="U46" s="552"/>
    </row>
    <row r="47" spans="1:24" s="208" customFormat="1" ht="24" customHeight="1" x14ac:dyDescent="0.15">
      <c r="A47" s="550" t="s">
        <v>845</v>
      </c>
      <c r="B47" s="549" t="s">
        <v>776</v>
      </c>
      <c r="C47" s="548"/>
      <c r="D47" s="548"/>
      <c r="E47" s="548"/>
      <c r="F47" s="516"/>
      <c r="G47" s="516"/>
      <c r="H47" s="516"/>
      <c r="I47" s="516"/>
      <c r="J47" s="516"/>
      <c r="K47" s="516"/>
      <c r="L47" s="547"/>
      <c r="N47" s="547"/>
      <c r="O47" s="547"/>
      <c r="P47" s="547"/>
      <c r="Q47" s="547"/>
      <c r="R47" s="547"/>
      <c r="S47" s="547"/>
      <c r="T47" s="547"/>
      <c r="U47" s="547"/>
    </row>
    <row r="48" spans="1:24" ht="23.25" customHeight="1" x14ac:dyDescent="0.15">
      <c r="A48" s="208"/>
      <c r="B48" s="699" t="s">
        <v>844</v>
      </c>
      <c r="C48" s="847"/>
      <c r="D48" s="847"/>
      <c r="E48" s="700"/>
      <c r="F48" s="699" t="s">
        <v>843</v>
      </c>
      <c r="G48" s="847"/>
      <c r="H48" s="847"/>
      <c r="I48" s="847"/>
      <c r="J48" s="847"/>
      <c r="K48" s="546"/>
      <c r="L48" s="208"/>
      <c r="M48" s="208"/>
      <c r="N48" s="208"/>
      <c r="O48" s="208"/>
      <c r="P48" s="208"/>
    </row>
    <row r="49" spans="1:22" ht="23.25" customHeight="1" x14ac:dyDescent="0.15">
      <c r="A49" s="208"/>
      <c r="B49" s="1057"/>
      <c r="C49" s="881"/>
      <c r="D49" s="881"/>
      <c r="E49" s="882"/>
      <c r="F49" s="1057"/>
      <c r="G49" s="881"/>
      <c r="H49" s="881"/>
      <c r="I49" s="881"/>
      <c r="J49" s="881"/>
      <c r="K49" s="545"/>
    </row>
    <row r="50" spans="1:22" s="544" customFormat="1" ht="29.25" customHeight="1" x14ac:dyDescent="0.45">
      <c r="A50" s="1231" t="s">
        <v>842</v>
      </c>
      <c r="B50" s="1231"/>
      <c r="C50" s="1231"/>
      <c r="D50" s="1231"/>
      <c r="E50" s="1231"/>
      <c r="F50" s="1231"/>
      <c r="G50" s="1231"/>
      <c r="H50" s="1231"/>
      <c r="I50" s="1231"/>
      <c r="J50" s="1231"/>
      <c r="K50" s="1231"/>
      <c r="L50" s="1231"/>
      <c r="M50" s="1231"/>
      <c r="N50" s="1231"/>
      <c r="O50" s="1231"/>
      <c r="P50" s="1231"/>
      <c r="Q50" s="1231"/>
      <c r="R50" s="1231"/>
      <c r="S50" s="1231"/>
      <c r="T50" s="1231"/>
      <c r="U50" s="1231"/>
      <c r="V50" s="1231"/>
    </row>
    <row r="51" spans="1:22" s="534" customFormat="1" ht="16.5" customHeight="1" x14ac:dyDescent="0.15">
      <c r="B51" s="534" t="s">
        <v>841</v>
      </c>
    </row>
    <row r="52" spans="1:22" s="534" customFormat="1" ht="30" customHeight="1" x14ac:dyDescent="0.15">
      <c r="B52" s="694" t="s">
        <v>840</v>
      </c>
      <c r="C52" s="694"/>
      <c r="D52" s="694"/>
      <c r="E52" s="694"/>
      <c r="F52" s="694"/>
      <c r="G52" s="694"/>
      <c r="H52" s="694"/>
      <c r="I52" s="694"/>
      <c r="J52" s="694"/>
      <c r="K52" s="694"/>
      <c r="L52" s="694"/>
      <c r="M52" s="694"/>
      <c r="N52" s="694"/>
      <c r="O52" s="694"/>
      <c r="P52" s="694"/>
      <c r="Q52" s="694"/>
      <c r="R52" s="694"/>
      <c r="S52" s="694"/>
      <c r="T52" s="694"/>
      <c r="U52" s="694"/>
      <c r="V52" s="223"/>
    </row>
    <row r="53" spans="1:22" s="534" customFormat="1" ht="33.75" customHeight="1" x14ac:dyDescent="0.15">
      <c r="B53" s="694" t="s">
        <v>839</v>
      </c>
      <c r="C53" s="694"/>
      <c r="D53" s="694"/>
      <c r="E53" s="694"/>
      <c r="F53" s="694"/>
      <c r="G53" s="694"/>
      <c r="H53" s="694"/>
      <c r="I53" s="694"/>
      <c r="J53" s="694"/>
      <c r="K53" s="694"/>
      <c r="L53" s="694"/>
      <c r="M53" s="694"/>
      <c r="N53" s="694"/>
      <c r="O53" s="694"/>
      <c r="P53" s="694"/>
      <c r="Q53" s="694"/>
      <c r="R53" s="694"/>
      <c r="S53" s="694"/>
      <c r="T53" s="694"/>
      <c r="U53" s="694"/>
      <c r="V53" s="694"/>
    </row>
    <row r="54" spans="1:22" s="544" customFormat="1" ht="24" customHeight="1" x14ac:dyDescent="0.45">
      <c r="A54" s="515" t="s">
        <v>11</v>
      </c>
      <c r="B54" s="262"/>
      <c r="C54" s="262"/>
      <c r="D54" s="262"/>
      <c r="E54" s="262"/>
      <c r="F54" s="262"/>
      <c r="G54" s="262"/>
      <c r="H54" s="262"/>
      <c r="I54" s="262"/>
      <c r="J54" s="262"/>
      <c r="K54" s="262"/>
      <c r="L54" s="262"/>
      <c r="M54" s="262"/>
      <c r="N54" s="262"/>
      <c r="O54" s="262"/>
      <c r="P54" s="262"/>
      <c r="Q54" s="262"/>
      <c r="R54" s="262"/>
      <c r="S54" s="262"/>
    </row>
    <row r="55" spans="1:22" s="534" customFormat="1" ht="16.5" customHeight="1" x14ac:dyDescent="0.15">
      <c r="B55" s="534" t="s">
        <v>838</v>
      </c>
    </row>
    <row r="56" spans="1:22" s="208" customFormat="1" ht="36.75" customHeight="1" x14ac:dyDescent="0.15">
      <c r="B56" s="699" t="s">
        <v>837</v>
      </c>
      <c r="C56" s="847"/>
      <c r="D56" s="847"/>
      <c r="E56" s="700"/>
      <c r="F56" s="699" t="s">
        <v>58</v>
      </c>
      <c r="G56" s="847"/>
      <c r="H56" s="847"/>
      <c r="I56" s="847"/>
      <c r="J56" s="847"/>
      <c r="K56" s="847"/>
      <c r="L56" s="847"/>
      <c r="M56" s="700"/>
      <c r="N56" s="219" t="s">
        <v>785</v>
      </c>
      <c r="O56" s="219" t="s">
        <v>790</v>
      </c>
      <c r="P56" s="1139" t="s">
        <v>148</v>
      </c>
      <c r="Q56" s="1140"/>
      <c r="R56" s="1140"/>
      <c r="S56" s="1140"/>
      <c r="T56" s="1140"/>
      <c r="U56" s="1141"/>
    </row>
    <row r="57" spans="1:22" s="208" customFormat="1" ht="26.25" customHeight="1" x14ac:dyDescent="0.15">
      <c r="B57" s="889" t="s">
        <v>836</v>
      </c>
      <c r="C57" s="1189" t="s">
        <v>73</v>
      </c>
      <c r="D57" s="1190"/>
      <c r="E57" s="1191"/>
      <c r="F57" s="1210" t="s">
        <v>74</v>
      </c>
      <c r="G57" s="1211"/>
      <c r="H57" s="1211"/>
      <c r="I57" s="1211"/>
      <c r="J57" s="1211"/>
      <c r="K57" s="1211"/>
      <c r="L57" s="1211"/>
      <c r="M57" s="1212"/>
      <c r="N57" s="627" t="str">
        <f>IF(COUNTIF(活動計画書!K65:V65,"○")&gt;0,"○","－")</f>
        <v>－</v>
      </c>
      <c r="O57" s="628" t="str">
        <f>IF(N57="－","－",IF(【選択肢】!P6&gt;0,"○","×"))</f>
        <v>－</v>
      </c>
      <c r="P57" s="872"/>
      <c r="Q57" s="873"/>
      <c r="R57" s="873"/>
      <c r="S57" s="873"/>
      <c r="T57" s="873"/>
      <c r="U57" s="874"/>
    </row>
    <row r="58" spans="1:22" s="208" customFormat="1" ht="18.75" customHeight="1" x14ac:dyDescent="0.15">
      <c r="B58" s="889"/>
      <c r="C58" s="1207"/>
      <c r="D58" s="1208"/>
      <c r="E58" s="1209"/>
      <c r="F58" s="1223" t="s">
        <v>75</v>
      </c>
      <c r="G58" s="1203"/>
      <c r="H58" s="1203"/>
      <c r="I58" s="1203"/>
      <c r="J58" s="1203"/>
      <c r="K58" s="1203"/>
      <c r="L58" s="1203"/>
      <c r="M58" s="1224"/>
      <c r="N58" s="1201" t="str">
        <f>IF(COUNTIF(活動計画書!K66:V66,"○")&gt;0,"○","－")</f>
        <v>－</v>
      </c>
      <c r="O58" s="1151" t="str">
        <f>IF(N58="－","－",IF(【選択肢】!P7&gt;0,"○","×"))</f>
        <v>－</v>
      </c>
      <c r="P58" s="531" t="s">
        <v>811</v>
      </c>
      <c r="Q58" s="1089"/>
      <c r="R58" s="1090"/>
      <c r="S58" s="1090"/>
      <c r="T58" s="1090"/>
      <c r="U58" s="1091"/>
    </row>
    <row r="59" spans="1:22" s="208" customFormat="1" ht="26.25" customHeight="1" x14ac:dyDescent="0.15">
      <c r="B59" s="889"/>
      <c r="C59" s="1207"/>
      <c r="D59" s="1208"/>
      <c r="E59" s="1209"/>
      <c r="F59" s="1225"/>
      <c r="G59" s="1205"/>
      <c r="H59" s="1205"/>
      <c r="I59" s="1205"/>
      <c r="J59" s="1205"/>
      <c r="K59" s="1205"/>
      <c r="L59" s="1205"/>
      <c r="M59" s="1226"/>
      <c r="N59" s="1202"/>
      <c r="O59" s="1152"/>
      <c r="P59" s="530"/>
      <c r="Q59" s="1092"/>
      <c r="R59" s="1093"/>
      <c r="S59" s="1093"/>
      <c r="T59" s="1093"/>
      <c r="U59" s="1094"/>
    </row>
    <row r="60" spans="1:22" s="208" customFormat="1" ht="18.75" customHeight="1" x14ac:dyDescent="0.15">
      <c r="B60" s="889"/>
      <c r="C60" s="1189" t="s">
        <v>76</v>
      </c>
      <c r="D60" s="1190"/>
      <c r="E60" s="1191"/>
      <c r="F60" s="1213" t="s">
        <v>835</v>
      </c>
      <c r="G60" s="1214"/>
      <c r="H60" s="1214"/>
      <c r="I60" s="1214"/>
      <c r="J60" s="1214"/>
      <c r="K60" s="1214"/>
      <c r="L60" s="1214"/>
      <c r="M60" s="1215"/>
      <c r="N60" s="1199"/>
      <c r="O60" s="1151" t="str">
        <f>IF(N60="－","－",IF(【選択肢】!P8&gt;0,"○","×"))</f>
        <v>×</v>
      </c>
      <c r="P60" s="531" t="s">
        <v>811</v>
      </c>
      <c r="Q60" s="1089"/>
      <c r="R60" s="1090"/>
      <c r="S60" s="1090"/>
      <c r="T60" s="1090"/>
      <c r="U60" s="1091"/>
    </row>
    <row r="61" spans="1:22" s="208" customFormat="1" ht="26.25" customHeight="1" x14ac:dyDescent="0.15">
      <c r="B61" s="889"/>
      <c r="C61" s="1192"/>
      <c r="D61" s="1193"/>
      <c r="E61" s="1194"/>
      <c r="F61" s="1216"/>
      <c r="G61" s="1217"/>
      <c r="H61" s="1217"/>
      <c r="I61" s="1217"/>
      <c r="J61" s="1217"/>
      <c r="K61" s="1217"/>
      <c r="L61" s="1217"/>
      <c r="M61" s="1218"/>
      <c r="N61" s="1200"/>
      <c r="O61" s="1152"/>
      <c r="P61" s="530"/>
      <c r="Q61" s="1092"/>
      <c r="R61" s="1093"/>
      <c r="S61" s="1093"/>
      <c r="T61" s="1093"/>
      <c r="U61" s="1094"/>
    </row>
    <row r="62" spans="1:22" s="208" customFormat="1" ht="23.25" customHeight="1" x14ac:dyDescent="0.15">
      <c r="B62" s="889"/>
      <c r="C62" s="1232" t="s">
        <v>77</v>
      </c>
      <c r="D62" s="1160" t="s">
        <v>78</v>
      </c>
      <c r="E62" s="1161"/>
      <c r="F62" s="1203" t="s">
        <v>834</v>
      </c>
      <c r="G62" s="1203"/>
      <c r="H62" s="1203"/>
      <c r="I62" s="1203"/>
      <c r="J62" s="1203"/>
      <c r="K62" s="1203"/>
      <c r="L62" s="1203"/>
      <c r="M62" s="1204"/>
      <c r="N62" s="1151" t="str">
        <f>IF(COUNTIF(活動計画書!K68:V68,"○")&gt;0,"○","－")</f>
        <v>－</v>
      </c>
      <c r="O62" s="1151" t="str">
        <f>IF(N62="－","－",IF(【選択肢】!P9&gt;0,"○","×"))</f>
        <v>－</v>
      </c>
      <c r="P62" s="1222"/>
      <c r="Q62" s="1090"/>
      <c r="R62" s="1090"/>
      <c r="S62" s="1090"/>
      <c r="T62" s="1090"/>
      <c r="U62" s="1091"/>
    </row>
    <row r="63" spans="1:22" s="208" customFormat="1" ht="26.25" customHeight="1" x14ac:dyDescent="0.15">
      <c r="B63" s="889"/>
      <c r="C63" s="1232"/>
      <c r="D63" s="1160"/>
      <c r="E63" s="1161"/>
      <c r="F63" s="1205"/>
      <c r="G63" s="1205"/>
      <c r="H63" s="1205"/>
      <c r="I63" s="1205"/>
      <c r="J63" s="1205"/>
      <c r="K63" s="1205"/>
      <c r="L63" s="1205"/>
      <c r="M63" s="1206"/>
      <c r="N63" s="1152"/>
      <c r="O63" s="1152"/>
      <c r="P63" s="1187" t="s">
        <v>833</v>
      </c>
      <c r="Q63" s="1188"/>
      <c r="R63" s="1188"/>
      <c r="S63" s="1188"/>
      <c r="T63" s="1219">
        <v>0</v>
      </c>
      <c r="U63" s="1220"/>
    </row>
    <row r="64" spans="1:22" s="208" customFormat="1" ht="24" customHeight="1" x14ac:dyDescent="0.15">
      <c r="B64" s="889"/>
      <c r="C64" s="1232"/>
      <c r="D64" s="1160"/>
      <c r="E64" s="1161"/>
      <c r="F64" s="1185" t="s">
        <v>832</v>
      </c>
      <c r="G64" s="1185"/>
      <c r="H64" s="1185"/>
      <c r="I64" s="1185"/>
      <c r="J64" s="1185"/>
      <c r="K64" s="1185"/>
      <c r="L64" s="1185"/>
      <c r="M64" s="1221"/>
      <c r="N64" s="628" t="str">
        <f>IF(COUNTIF(活動計画書!K69:V69,"○")&gt;0,"○","－")</f>
        <v>－</v>
      </c>
      <c r="O64" s="628" t="str">
        <f>IF(N64="－","－",IF(【選択肢】!P10&gt;0,"○","×"))</f>
        <v>－</v>
      </c>
      <c r="P64" s="872"/>
      <c r="Q64" s="873"/>
      <c r="R64" s="873"/>
      <c r="S64" s="873"/>
      <c r="T64" s="873"/>
      <c r="U64" s="874"/>
    </row>
    <row r="65" spans="2:23" s="208" customFormat="1" ht="24" customHeight="1" x14ac:dyDescent="0.15">
      <c r="B65" s="889"/>
      <c r="C65" s="1232"/>
      <c r="D65" s="1160"/>
      <c r="E65" s="1161"/>
      <c r="F65" s="1185" t="s">
        <v>81</v>
      </c>
      <c r="G65" s="1185"/>
      <c r="H65" s="1185"/>
      <c r="I65" s="1185"/>
      <c r="J65" s="1185"/>
      <c r="K65" s="1185"/>
      <c r="L65" s="1185"/>
      <c r="M65" s="1186"/>
      <c r="N65" s="622"/>
      <c r="O65" s="628" t="str">
        <f>IF(N65="－","－",IF(【選択肢】!P11&gt;0,"○","×"))</f>
        <v>×</v>
      </c>
      <c r="P65" s="872"/>
      <c r="Q65" s="873"/>
      <c r="R65" s="873"/>
      <c r="S65" s="873"/>
      <c r="T65" s="873"/>
      <c r="U65" s="874"/>
    </row>
    <row r="66" spans="2:23" s="208" customFormat="1" ht="24" customHeight="1" x14ac:dyDescent="0.15">
      <c r="B66" s="889"/>
      <c r="C66" s="1232"/>
      <c r="D66" s="1160" t="s">
        <v>1</v>
      </c>
      <c r="E66" s="1161"/>
      <c r="F66" s="1185" t="s">
        <v>831</v>
      </c>
      <c r="G66" s="1185"/>
      <c r="H66" s="1185"/>
      <c r="I66" s="1185"/>
      <c r="J66" s="1185"/>
      <c r="K66" s="1185"/>
      <c r="L66" s="1185"/>
      <c r="M66" s="1186"/>
      <c r="N66" s="628" t="str">
        <f>IF(COUNTIF(活動計画書!K71:V71,"○")&gt;0,"○","－")</f>
        <v>－</v>
      </c>
      <c r="O66" s="628" t="str">
        <f>IF(N66="－","－",IF(【選択肢】!P12&gt;0,"○","×"))</f>
        <v>－</v>
      </c>
      <c r="P66" s="872"/>
      <c r="Q66" s="873"/>
      <c r="R66" s="873"/>
      <c r="S66" s="873"/>
      <c r="T66" s="873"/>
      <c r="U66" s="874"/>
    </row>
    <row r="67" spans="2:23" s="208" customFormat="1" ht="24" customHeight="1" x14ac:dyDescent="0.15">
      <c r="B67" s="889"/>
      <c r="C67" s="1232"/>
      <c r="D67" s="1160"/>
      <c r="E67" s="1161"/>
      <c r="F67" s="1185" t="s">
        <v>830</v>
      </c>
      <c r="G67" s="1185"/>
      <c r="H67" s="1185"/>
      <c r="I67" s="1185"/>
      <c r="J67" s="1185"/>
      <c r="K67" s="1185"/>
      <c r="L67" s="1185"/>
      <c r="M67" s="1186"/>
      <c r="N67" s="628" t="str">
        <f>IF(COUNTIF(活動計画書!K72:V72,"○")&gt;0,"○","－")</f>
        <v>－</v>
      </c>
      <c r="O67" s="628" t="str">
        <f>IF(N67="－","－",IF(【選択肢】!P13&gt;0,"○","×"))</f>
        <v>－</v>
      </c>
      <c r="P67" s="872"/>
      <c r="Q67" s="873"/>
      <c r="R67" s="873"/>
      <c r="S67" s="873"/>
      <c r="T67" s="873"/>
      <c r="U67" s="874"/>
    </row>
    <row r="68" spans="2:23" s="208" customFormat="1" ht="24" customHeight="1" x14ac:dyDescent="0.15">
      <c r="B68" s="889"/>
      <c r="C68" s="1232"/>
      <c r="D68" s="1160"/>
      <c r="E68" s="1161"/>
      <c r="F68" s="1185" t="s">
        <v>85</v>
      </c>
      <c r="G68" s="1185"/>
      <c r="H68" s="1185"/>
      <c r="I68" s="1185"/>
      <c r="J68" s="1185"/>
      <c r="K68" s="1185"/>
      <c r="L68" s="1185"/>
      <c r="M68" s="1186"/>
      <c r="N68" s="622"/>
      <c r="O68" s="628" t="str">
        <f>IF(N68="－","－",IF(【選択肢】!P14&gt;0,"○","×"))</f>
        <v>×</v>
      </c>
      <c r="P68" s="872"/>
      <c r="Q68" s="873"/>
      <c r="R68" s="873"/>
      <c r="S68" s="873"/>
      <c r="T68" s="873"/>
      <c r="U68" s="874"/>
    </row>
    <row r="69" spans="2:23" s="208" customFormat="1" ht="24" customHeight="1" x14ac:dyDescent="0.15">
      <c r="B69" s="889"/>
      <c r="C69" s="1232"/>
      <c r="D69" s="1160" t="s">
        <v>2</v>
      </c>
      <c r="E69" s="1161"/>
      <c r="F69" s="1185" t="s">
        <v>86</v>
      </c>
      <c r="G69" s="1185"/>
      <c r="H69" s="1185"/>
      <c r="I69" s="1185"/>
      <c r="J69" s="1185"/>
      <c r="K69" s="1185"/>
      <c r="L69" s="1185"/>
      <c r="M69" s="1186"/>
      <c r="N69" s="628" t="str">
        <f>IF(COUNTIF(活動計画書!K74:V74,"○")&gt;0,"○","－")</f>
        <v>－</v>
      </c>
      <c r="O69" s="628" t="str">
        <f>IF(N69="－","－",IF(【選択肢】!P15&gt;0,"○","×"))</f>
        <v>－</v>
      </c>
      <c r="P69" s="872"/>
      <c r="Q69" s="873"/>
      <c r="R69" s="873"/>
      <c r="S69" s="873"/>
      <c r="T69" s="873"/>
      <c r="U69" s="874"/>
    </row>
    <row r="70" spans="2:23" s="208" customFormat="1" ht="24" customHeight="1" x14ac:dyDescent="0.15">
      <c r="B70" s="889"/>
      <c r="C70" s="1232"/>
      <c r="D70" s="1160"/>
      <c r="E70" s="1161"/>
      <c r="F70" s="1185" t="s">
        <v>829</v>
      </c>
      <c r="G70" s="1185"/>
      <c r="H70" s="1185"/>
      <c r="I70" s="1185"/>
      <c r="J70" s="1185"/>
      <c r="K70" s="1185"/>
      <c r="L70" s="1185"/>
      <c r="M70" s="1186"/>
      <c r="N70" s="622"/>
      <c r="O70" s="628" t="str">
        <f>IF(N70="－","－",IF(【選択肢】!P16&gt;0,"○","×"))</f>
        <v>×</v>
      </c>
      <c r="P70" s="872"/>
      <c r="Q70" s="873"/>
      <c r="R70" s="873"/>
      <c r="S70" s="873"/>
      <c r="T70" s="873"/>
      <c r="U70" s="874"/>
    </row>
    <row r="71" spans="2:23" s="208" customFormat="1" ht="24" customHeight="1" x14ac:dyDescent="0.15">
      <c r="B71" s="889"/>
      <c r="C71" s="1232"/>
      <c r="D71" s="1160"/>
      <c r="E71" s="1161"/>
      <c r="F71" s="1185" t="s">
        <v>88</v>
      </c>
      <c r="G71" s="1185"/>
      <c r="H71" s="1185"/>
      <c r="I71" s="1185"/>
      <c r="J71" s="1185"/>
      <c r="K71" s="1185"/>
      <c r="L71" s="1185"/>
      <c r="M71" s="1186"/>
      <c r="N71" s="622"/>
      <c r="O71" s="628" t="str">
        <f>IF(N71="－","－",IF(【選択肢】!P17&gt;0,"○","×"))</f>
        <v>×</v>
      </c>
      <c r="P71" s="872"/>
      <c r="Q71" s="873"/>
      <c r="R71" s="873"/>
      <c r="S71" s="873"/>
      <c r="T71" s="873"/>
      <c r="U71" s="874"/>
    </row>
    <row r="72" spans="2:23" s="208" customFormat="1" ht="24" customHeight="1" x14ac:dyDescent="0.15">
      <c r="B72" s="889"/>
      <c r="C72" s="1232"/>
      <c r="D72" s="1160" t="s">
        <v>3</v>
      </c>
      <c r="E72" s="1161"/>
      <c r="F72" s="1185" t="s">
        <v>828</v>
      </c>
      <c r="G72" s="1185"/>
      <c r="H72" s="1185"/>
      <c r="I72" s="1185"/>
      <c r="J72" s="1185"/>
      <c r="K72" s="1185"/>
      <c r="L72" s="1185"/>
      <c r="M72" s="1186"/>
      <c r="N72" s="628" t="str">
        <f>IF(COUNTIF(活動計画書!K77:V77,"○")&gt;0,"○","－")</f>
        <v>－</v>
      </c>
      <c r="O72" s="628" t="str">
        <f>IF(N72="－","－",IF(【選択肢】!P18&gt;0,"○","×"))</f>
        <v>－</v>
      </c>
      <c r="P72" s="872"/>
      <c r="Q72" s="873"/>
      <c r="R72" s="873"/>
      <c r="S72" s="873"/>
      <c r="T72" s="873"/>
      <c r="U72" s="874"/>
    </row>
    <row r="73" spans="2:23" s="208" customFormat="1" ht="24" customHeight="1" x14ac:dyDescent="0.15">
      <c r="B73" s="889"/>
      <c r="C73" s="1232"/>
      <c r="D73" s="1160"/>
      <c r="E73" s="1161"/>
      <c r="F73" s="1185" t="s">
        <v>827</v>
      </c>
      <c r="G73" s="1185"/>
      <c r="H73" s="1185"/>
      <c r="I73" s="1185"/>
      <c r="J73" s="1185"/>
      <c r="K73" s="1185"/>
      <c r="L73" s="1185"/>
      <c r="M73" s="1186"/>
      <c r="N73" s="622"/>
      <c r="O73" s="628" t="str">
        <f>IF(N73="－","－",IF(【選択肢】!P19&gt;0,"○","×"))</f>
        <v>×</v>
      </c>
      <c r="P73" s="872"/>
      <c r="Q73" s="873"/>
      <c r="R73" s="873"/>
      <c r="S73" s="873"/>
      <c r="T73" s="873"/>
      <c r="U73" s="874"/>
    </row>
    <row r="74" spans="2:23" s="208" customFormat="1" ht="24" customHeight="1" x14ac:dyDescent="0.15">
      <c r="B74" s="889"/>
      <c r="C74" s="1232"/>
      <c r="D74" s="1160"/>
      <c r="E74" s="1161"/>
      <c r="F74" s="1185" t="s">
        <v>826</v>
      </c>
      <c r="G74" s="1185"/>
      <c r="H74" s="1185"/>
      <c r="I74" s="1185"/>
      <c r="J74" s="1185"/>
      <c r="K74" s="1185"/>
      <c r="L74" s="1185"/>
      <c r="M74" s="1186"/>
      <c r="N74" s="622"/>
      <c r="O74" s="628" t="str">
        <f>IF(N74="－","－",IF(【選択肢】!P20&gt;0,"○","×"))</f>
        <v>×</v>
      </c>
      <c r="P74" s="872"/>
      <c r="Q74" s="873"/>
      <c r="R74" s="873"/>
      <c r="S74" s="873"/>
      <c r="T74" s="873"/>
      <c r="U74" s="874"/>
    </row>
    <row r="75" spans="2:23" s="208" customFormat="1" ht="24" customHeight="1" x14ac:dyDescent="0.15">
      <c r="B75" s="889"/>
      <c r="C75" s="1232"/>
      <c r="D75" s="1187" t="s">
        <v>92</v>
      </c>
      <c r="E75" s="1195"/>
      <c r="F75" s="1196" t="s">
        <v>825</v>
      </c>
      <c r="G75" s="1197"/>
      <c r="H75" s="1197"/>
      <c r="I75" s="1197"/>
      <c r="J75" s="1197"/>
      <c r="K75" s="1197"/>
      <c r="L75" s="1197"/>
      <c r="M75" s="1198"/>
      <c r="N75" s="622"/>
      <c r="O75" s="628" t="str">
        <f>IF(N75="－","－",IF(【選択肢】!P21&gt;0,"○","×"))</f>
        <v>×</v>
      </c>
      <c r="P75" s="872"/>
      <c r="Q75" s="873"/>
      <c r="R75" s="873"/>
      <c r="S75" s="873"/>
      <c r="T75" s="873"/>
      <c r="U75" s="874"/>
    </row>
    <row r="76" spans="2:23" s="208" customFormat="1" ht="16.5" customHeight="1" x14ac:dyDescent="0.15">
      <c r="B76" s="543"/>
      <c r="C76" s="543"/>
      <c r="D76" s="543"/>
      <c r="E76" s="543"/>
      <c r="F76" s="542"/>
      <c r="G76" s="542"/>
      <c r="H76" s="542"/>
      <c r="I76" s="542"/>
      <c r="J76" s="542"/>
      <c r="K76" s="542"/>
      <c r="L76" s="542"/>
      <c r="M76" s="542"/>
      <c r="N76" s="519"/>
      <c r="O76" s="519"/>
      <c r="P76" s="541"/>
      <c r="Q76" s="541"/>
      <c r="R76" s="541"/>
      <c r="S76" s="541"/>
      <c r="T76" s="541"/>
      <c r="U76" s="541"/>
    </row>
    <row r="77" spans="2:23" s="208" customFormat="1" ht="17.25" customHeight="1" x14ac:dyDescent="0.15">
      <c r="B77" s="1180" t="s">
        <v>384</v>
      </c>
      <c r="C77" s="1180"/>
      <c r="D77" s="1180" t="s">
        <v>58</v>
      </c>
      <c r="E77" s="1180"/>
      <c r="F77" s="1180"/>
      <c r="G77" s="1180"/>
      <c r="H77" s="1180"/>
      <c r="I77" s="1180"/>
      <c r="J77" s="1180"/>
      <c r="K77" s="1180"/>
      <c r="L77" s="1180"/>
      <c r="M77" s="1180"/>
      <c r="N77" s="1180" t="s">
        <v>785</v>
      </c>
      <c r="O77" s="1180" t="s">
        <v>790</v>
      </c>
      <c r="P77" s="221"/>
      <c r="Q77" s="1182" t="s">
        <v>148</v>
      </c>
      <c r="R77" s="1182"/>
      <c r="S77" s="1182"/>
      <c r="T77" s="1182"/>
      <c r="U77" s="1183"/>
    </row>
    <row r="78" spans="2:23" s="208" customFormat="1" ht="17.25" customHeight="1" x14ac:dyDescent="0.15">
      <c r="B78" s="1181"/>
      <c r="C78" s="1181"/>
      <c r="D78" s="1181"/>
      <c r="E78" s="1181"/>
      <c r="F78" s="1181"/>
      <c r="G78" s="1181"/>
      <c r="H78" s="1181"/>
      <c r="I78" s="1181"/>
      <c r="J78" s="1181"/>
      <c r="K78" s="1181"/>
      <c r="L78" s="1181"/>
      <c r="M78" s="1181"/>
      <c r="N78" s="1181"/>
      <c r="O78" s="1181"/>
      <c r="P78" s="540" t="s">
        <v>791</v>
      </c>
      <c r="Q78" s="1184"/>
      <c r="R78" s="1184"/>
      <c r="S78" s="1184"/>
      <c r="T78" s="1184"/>
      <c r="U78" s="861"/>
    </row>
    <row r="79" spans="2:23" s="537" customFormat="1" ht="25.5" customHeight="1" x14ac:dyDescent="0.15">
      <c r="B79" s="1170" t="s">
        <v>95</v>
      </c>
      <c r="C79" s="1171"/>
      <c r="D79" s="1174" t="s">
        <v>824</v>
      </c>
      <c r="E79" s="1175"/>
      <c r="F79" s="1175"/>
      <c r="G79" s="1175"/>
      <c r="H79" s="1175"/>
      <c r="I79" s="1175"/>
      <c r="J79" s="1175"/>
      <c r="K79" s="1175"/>
      <c r="L79" s="1175"/>
      <c r="M79" s="1176"/>
      <c r="N79" s="629" t="str">
        <f>IF(活動計画書!B97="○","○","－")</f>
        <v>－</v>
      </c>
      <c r="O79" s="630" t="str">
        <f>IF(N79="－","－",IF(【選択肢】!P22&gt;0,"○","×"))</f>
        <v>－</v>
      </c>
      <c r="P79" s="539"/>
      <c r="Q79" s="1168"/>
      <c r="R79" s="1168"/>
      <c r="S79" s="1168"/>
      <c r="T79" s="1168"/>
      <c r="U79" s="1169"/>
      <c r="W79" s="538"/>
    </row>
    <row r="80" spans="2:23" s="537" customFormat="1" ht="25.5" customHeight="1" x14ac:dyDescent="0.15">
      <c r="B80" s="1170"/>
      <c r="C80" s="1171"/>
      <c r="D80" s="1177" t="s">
        <v>823</v>
      </c>
      <c r="E80" s="1178"/>
      <c r="F80" s="1178"/>
      <c r="G80" s="1178"/>
      <c r="H80" s="1178"/>
      <c r="I80" s="1178"/>
      <c r="J80" s="1178"/>
      <c r="K80" s="1178"/>
      <c r="L80" s="1178"/>
      <c r="M80" s="1179"/>
      <c r="N80" s="631" t="str">
        <f>IF(活動計画書!B98="○","○","－")</f>
        <v>－</v>
      </c>
      <c r="O80" s="630" t="str">
        <f>IF(N80="－","－",IF(【選択肢】!P23&gt;0,"○","×"))</f>
        <v>－</v>
      </c>
      <c r="P80" s="535"/>
      <c r="Q80" s="1168"/>
      <c r="R80" s="1168"/>
      <c r="S80" s="1168"/>
      <c r="T80" s="1168"/>
      <c r="U80" s="1169"/>
      <c r="W80" s="538"/>
    </row>
    <row r="81" spans="1:23" s="537" customFormat="1" ht="25.5" customHeight="1" x14ac:dyDescent="0.15">
      <c r="B81" s="1170"/>
      <c r="C81" s="1171"/>
      <c r="D81" s="1177" t="s">
        <v>822</v>
      </c>
      <c r="E81" s="1178"/>
      <c r="F81" s="1178"/>
      <c r="G81" s="1178"/>
      <c r="H81" s="1178"/>
      <c r="I81" s="1178"/>
      <c r="J81" s="1178"/>
      <c r="K81" s="1178"/>
      <c r="L81" s="1178"/>
      <c r="M81" s="1179"/>
      <c r="N81" s="631" t="str">
        <f>IF(活動計画書!B99="○","○","－")</f>
        <v>－</v>
      </c>
      <c r="O81" s="630" t="str">
        <f>IF(N81="－","－",IF(【選択肢】!P24&gt;0,"○","×"))</f>
        <v>－</v>
      </c>
      <c r="P81" s="535"/>
      <c r="Q81" s="1168"/>
      <c r="R81" s="1168"/>
      <c r="S81" s="1168"/>
      <c r="T81" s="1168"/>
      <c r="U81" s="1169"/>
      <c r="W81" s="538"/>
    </row>
    <row r="82" spans="1:23" s="537" customFormat="1" ht="25.5" customHeight="1" x14ac:dyDescent="0.15">
      <c r="B82" s="1170"/>
      <c r="C82" s="1171"/>
      <c r="D82" s="1177" t="s">
        <v>821</v>
      </c>
      <c r="E82" s="1178"/>
      <c r="F82" s="1178"/>
      <c r="G82" s="1178"/>
      <c r="H82" s="1178"/>
      <c r="I82" s="1178"/>
      <c r="J82" s="1178"/>
      <c r="K82" s="1178"/>
      <c r="L82" s="1178"/>
      <c r="M82" s="1179"/>
      <c r="N82" s="631" t="str">
        <f>IF(活動計画書!B100="○","○","－")</f>
        <v>－</v>
      </c>
      <c r="O82" s="630" t="str">
        <f>IF(N82="－","－",IF(【選択肢】!P25&gt;0,"○","×"))</f>
        <v>－</v>
      </c>
      <c r="P82" s="535"/>
      <c r="Q82" s="1168"/>
      <c r="R82" s="1168"/>
      <c r="S82" s="1168"/>
      <c r="T82" s="1168"/>
      <c r="U82" s="1169"/>
      <c r="W82" s="538"/>
    </row>
    <row r="83" spans="1:23" s="208" customFormat="1" ht="25.5" customHeight="1" x14ac:dyDescent="0.15">
      <c r="B83" s="1170"/>
      <c r="C83" s="1171"/>
      <c r="D83" s="1177" t="s">
        <v>820</v>
      </c>
      <c r="E83" s="1178"/>
      <c r="F83" s="1178"/>
      <c r="G83" s="1178"/>
      <c r="H83" s="1178"/>
      <c r="I83" s="1178"/>
      <c r="J83" s="1178"/>
      <c r="K83" s="1178"/>
      <c r="L83" s="1178"/>
      <c r="M83" s="1179"/>
      <c r="N83" s="631" t="str">
        <f>IF(活動計画書!M97="○","○","－")</f>
        <v>－</v>
      </c>
      <c r="O83" s="630" t="str">
        <f>IF(N83="－","－",IF(【選択肢】!P26&gt;0,"○","×"))</f>
        <v>－</v>
      </c>
      <c r="P83" s="535"/>
      <c r="Q83" s="1168"/>
      <c r="R83" s="1168"/>
      <c r="S83" s="1168"/>
      <c r="T83" s="1168"/>
      <c r="U83" s="1169"/>
    </row>
    <row r="84" spans="1:23" ht="25.5" customHeight="1" x14ac:dyDescent="0.15">
      <c r="A84" s="536"/>
      <c r="B84" s="1170"/>
      <c r="C84" s="1171"/>
      <c r="D84" s="1177" t="s">
        <v>819</v>
      </c>
      <c r="E84" s="1178"/>
      <c r="F84" s="1178"/>
      <c r="G84" s="1178"/>
      <c r="H84" s="1178"/>
      <c r="I84" s="1178"/>
      <c r="J84" s="1178"/>
      <c r="K84" s="1178"/>
      <c r="L84" s="1178"/>
      <c r="M84" s="1179"/>
      <c r="N84" s="631" t="str">
        <f>IF(活動計画書!M98="○","○","－")</f>
        <v>－</v>
      </c>
      <c r="O84" s="630" t="str">
        <f>IF(N84="－","－",IF(【選択肢】!P27&gt;0,"○","×"))</f>
        <v>－</v>
      </c>
      <c r="P84" s="535"/>
      <c r="Q84" s="1168"/>
      <c r="R84" s="1168"/>
      <c r="S84" s="1168"/>
      <c r="T84" s="1168"/>
      <c r="U84" s="1169"/>
    </row>
    <row r="85" spans="1:23" ht="25.5" customHeight="1" x14ac:dyDescent="0.15">
      <c r="B85" s="1172"/>
      <c r="C85" s="1173"/>
      <c r="D85" s="1162" t="s">
        <v>818</v>
      </c>
      <c r="E85" s="1163"/>
      <c r="F85" s="1164"/>
      <c r="G85" s="1165">
        <f>活動計画書!Q99</f>
        <v>0</v>
      </c>
      <c r="H85" s="1166"/>
      <c r="I85" s="1166"/>
      <c r="J85" s="1166"/>
      <c r="K85" s="1166"/>
      <c r="L85" s="1166"/>
      <c r="M85" s="1167"/>
      <c r="N85" s="631" t="str">
        <f>IF(活動計画書!M99="○","○","－")</f>
        <v>－</v>
      </c>
      <c r="O85" s="630" t="str">
        <f>IF(N85="－","－",IF(【選択肢】!P28&gt;0,"○","×"))</f>
        <v>－</v>
      </c>
      <c r="P85" s="535"/>
      <c r="Q85" s="1168"/>
      <c r="R85" s="1168"/>
      <c r="S85" s="1168"/>
      <c r="T85" s="1168"/>
      <c r="U85" s="1169"/>
    </row>
    <row r="86" spans="1:23" s="514" customFormat="1" ht="30" customHeight="1" x14ac:dyDescent="0.45">
      <c r="A86" s="515" t="s">
        <v>374</v>
      </c>
      <c r="B86" s="215"/>
      <c r="C86" s="215"/>
      <c r="D86" s="215"/>
      <c r="E86" s="215"/>
      <c r="F86" s="215"/>
      <c r="G86" s="215"/>
      <c r="H86" s="215"/>
      <c r="I86" s="215"/>
      <c r="J86" s="215"/>
      <c r="K86" s="215"/>
      <c r="L86" s="215"/>
      <c r="M86" s="215"/>
      <c r="N86" s="215"/>
      <c r="O86" s="215"/>
      <c r="P86" s="215"/>
      <c r="Q86" s="215"/>
      <c r="R86" s="215"/>
      <c r="S86" s="215"/>
    </row>
    <row r="87" spans="1:23" s="534" customFormat="1" ht="16.5" customHeight="1" x14ac:dyDescent="0.15">
      <c r="B87" s="534" t="s">
        <v>817</v>
      </c>
    </row>
    <row r="88" spans="1:23" s="208" customFormat="1" ht="36" customHeight="1" x14ac:dyDescent="0.15">
      <c r="B88" s="830" t="s">
        <v>384</v>
      </c>
      <c r="C88" s="830"/>
      <c r="D88" s="830"/>
      <c r="E88" s="699" t="s">
        <v>58</v>
      </c>
      <c r="F88" s="847"/>
      <c r="G88" s="847"/>
      <c r="H88" s="847"/>
      <c r="I88" s="847"/>
      <c r="J88" s="847"/>
      <c r="K88" s="847"/>
      <c r="L88" s="847"/>
      <c r="M88" s="700"/>
      <c r="N88" s="219" t="s">
        <v>785</v>
      </c>
      <c r="O88" s="219" t="s">
        <v>790</v>
      </c>
      <c r="P88" s="1139" t="s">
        <v>148</v>
      </c>
      <c r="Q88" s="1140"/>
      <c r="R88" s="1140"/>
      <c r="S88" s="1140"/>
      <c r="T88" s="1140"/>
      <c r="U88" s="1141"/>
    </row>
    <row r="89" spans="1:23" s="208" customFormat="1" ht="24.75" customHeight="1" x14ac:dyDescent="0.15">
      <c r="B89" s="1119" t="s">
        <v>122</v>
      </c>
      <c r="C89" s="1154" t="s">
        <v>123</v>
      </c>
      <c r="D89" s="1155"/>
      <c r="E89" s="1136" t="s">
        <v>816</v>
      </c>
      <c r="F89" s="1137"/>
      <c r="G89" s="1137"/>
      <c r="H89" s="1137"/>
      <c r="I89" s="1137"/>
      <c r="J89" s="1137"/>
      <c r="K89" s="1137"/>
      <c r="L89" s="1137"/>
      <c r="M89" s="1138"/>
      <c r="N89" s="630" t="str">
        <f>IF(COUNTIF(活動計画書!K106:W106,"○")&gt;0,"○","－")</f>
        <v>－</v>
      </c>
      <c r="O89" s="628" t="str">
        <f>IF(N89="－","－",IF(【選択肢】!P29&gt;0,"○","×"))</f>
        <v>－</v>
      </c>
      <c r="P89" s="872"/>
      <c r="Q89" s="873"/>
      <c r="R89" s="873"/>
      <c r="S89" s="873"/>
      <c r="T89" s="873"/>
      <c r="U89" s="874"/>
    </row>
    <row r="90" spans="1:23" s="208" customFormat="1" ht="24.75" customHeight="1" x14ac:dyDescent="0.15">
      <c r="B90" s="1153"/>
      <c r="C90" s="1156"/>
      <c r="D90" s="1157"/>
      <c r="E90" s="1136" t="s">
        <v>815</v>
      </c>
      <c r="F90" s="1137"/>
      <c r="G90" s="1137"/>
      <c r="H90" s="1137"/>
      <c r="I90" s="1137"/>
      <c r="J90" s="1137"/>
      <c r="K90" s="1137"/>
      <c r="L90" s="1137"/>
      <c r="M90" s="1138"/>
      <c r="N90" s="628" t="str">
        <f>IF(COUNTIF(活動計画書!K107:W107,"○")&gt;0,"○","－")</f>
        <v>－</v>
      </c>
      <c r="O90" s="628" t="str">
        <f>IF(N90="－","－",IF(【選択肢】!P30&gt;0,"○","×"))</f>
        <v>－</v>
      </c>
      <c r="P90" s="872"/>
      <c r="Q90" s="873"/>
      <c r="R90" s="873"/>
      <c r="S90" s="873"/>
      <c r="T90" s="873"/>
      <c r="U90" s="874"/>
    </row>
    <row r="91" spans="1:23" s="208" customFormat="1" ht="24.75" customHeight="1" x14ac:dyDescent="0.15">
      <c r="B91" s="1153"/>
      <c r="C91" s="1156"/>
      <c r="D91" s="1157"/>
      <c r="E91" s="1136" t="s">
        <v>814</v>
      </c>
      <c r="F91" s="1137"/>
      <c r="G91" s="1137"/>
      <c r="H91" s="1137"/>
      <c r="I91" s="1137"/>
      <c r="J91" s="1137"/>
      <c r="K91" s="1137"/>
      <c r="L91" s="1137"/>
      <c r="M91" s="1138"/>
      <c r="N91" s="628" t="str">
        <f>IF(COUNTIF(活動計画書!K108:W108,"○")&gt;0,"○","－")</f>
        <v>－</v>
      </c>
      <c r="O91" s="628" t="str">
        <f>IF(N91="－","－",IF(【選択肢】!P31&gt;0,"○","×"))</f>
        <v>－</v>
      </c>
      <c r="P91" s="872"/>
      <c r="Q91" s="873"/>
      <c r="R91" s="873"/>
      <c r="S91" s="873"/>
      <c r="T91" s="873"/>
      <c r="U91" s="874"/>
    </row>
    <row r="92" spans="1:23" s="208" customFormat="1" ht="24.75" customHeight="1" x14ac:dyDescent="0.15">
      <c r="B92" s="1153"/>
      <c r="C92" s="1156"/>
      <c r="D92" s="1157"/>
      <c r="E92" s="1136" t="s">
        <v>813</v>
      </c>
      <c r="F92" s="1137"/>
      <c r="G92" s="1137"/>
      <c r="H92" s="1137"/>
      <c r="I92" s="1137"/>
      <c r="J92" s="1137"/>
      <c r="K92" s="1137"/>
      <c r="L92" s="1137"/>
      <c r="M92" s="1138"/>
      <c r="N92" s="628" t="str">
        <f>IF(COUNTIF(活動計画書!K109:W109,"○")&gt;0,"○","－")</f>
        <v>－</v>
      </c>
      <c r="O92" s="628" t="str">
        <f>IF(N92="－","－",IF(【選択肢】!P32&gt;0,"○","×"))</f>
        <v>－</v>
      </c>
      <c r="P92" s="872"/>
      <c r="Q92" s="873"/>
      <c r="R92" s="873"/>
      <c r="S92" s="873"/>
      <c r="T92" s="873"/>
      <c r="U92" s="874"/>
    </row>
    <row r="93" spans="1:23" s="208" customFormat="1" ht="18.75" customHeight="1" x14ac:dyDescent="0.15">
      <c r="B93" s="1153"/>
      <c r="C93" s="1156"/>
      <c r="D93" s="1157"/>
      <c r="E93" s="1145" t="s">
        <v>128</v>
      </c>
      <c r="F93" s="1146"/>
      <c r="G93" s="1146"/>
      <c r="H93" s="1146"/>
      <c r="I93" s="1146"/>
      <c r="J93" s="1146"/>
      <c r="K93" s="1146"/>
      <c r="L93" s="1146"/>
      <c r="M93" s="1147"/>
      <c r="N93" s="1151" t="str">
        <f>IF(COUNTIF(活動計画書!K110:W110,"○")&gt;0,"○","－")</f>
        <v>－</v>
      </c>
      <c r="O93" s="1151" t="str">
        <f>IF(N93="－","－",IF(【選択肢】!P33&gt;0,"○","×"))</f>
        <v>－</v>
      </c>
      <c r="P93" s="533" t="s">
        <v>811</v>
      </c>
      <c r="Q93" s="1089"/>
      <c r="R93" s="1090"/>
      <c r="S93" s="1090"/>
      <c r="T93" s="1090"/>
      <c r="U93" s="1091"/>
    </row>
    <row r="94" spans="1:23" s="208" customFormat="1" ht="26.25" customHeight="1" x14ac:dyDescent="0.15">
      <c r="B94" s="1153"/>
      <c r="C94" s="1156"/>
      <c r="D94" s="1157"/>
      <c r="E94" s="1148"/>
      <c r="F94" s="1149"/>
      <c r="G94" s="1149"/>
      <c r="H94" s="1149"/>
      <c r="I94" s="1149"/>
      <c r="J94" s="1149"/>
      <c r="K94" s="1149"/>
      <c r="L94" s="1149"/>
      <c r="M94" s="1150"/>
      <c r="N94" s="1152"/>
      <c r="O94" s="1152"/>
      <c r="P94" s="532"/>
      <c r="Q94" s="1092"/>
      <c r="R94" s="1093"/>
      <c r="S94" s="1093"/>
      <c r="T94" s="1093"/>
      <c r="U94" s="1094"/>
    </row>
    <row r="95" spans="1:23" s="208" customFormat="1" ht="18.75" customHeight="1" x14ac:dyDescent="0.15">
      <c r="B95" s="1153"/>
      <c r="C95" s="1154" t="s">
        <v>76</v>
      </c>
      <c r="D95" s="1155"/>
      <c r="E95" s="1145" t="s">
        <v>812</v>
      </c>
      <c r="F95" s="1146"/>
      <c r="G95" s="1146"/>
      <c r="H95" s="1146"/>
      <c r="I95" s="1146"/>
      <c r="J95" s="1146"/>
      <c r="K95" s="1146"/>
      <c r="L95" s="1146"/>
      <c r="M95" s="1147"/>
      <c r="N95" s="1087"/>
      <c r="O95" s="1151" t="str">
        <f>IF(N95="－","－",IF(【選択肢】!P34&gt;0,"○","×"))</f>
        <v>×</v>
      </c>
      <c r="P95" s="531" t="s">
        <v>811</v>
      </c>
      <c r="Q95" s="1089"/>
      <c r="R95" s="1090"/>
      <c r="S95" s="1090"/>
      <c r="T95" s="1090"/>
      <c r="U95" s="1091"/>
    </row>
    <row r="96" spans="1:23" s="208" customFormat="1" ht="26.25" customHeight="1" x14ac:dyDescent="0.15">
      <c r="B96" s="1153"/>
      <c r="C96" s="1158"/>
      <c r="D96" s="1159"/>
      <c r="E96" s="1148"/>
      <c r="F96" s="1149"/>
      <c r="G96" s="1149"/>
      <c r="H96" s="1149"/>
      <c r="I96" s="1149"/>
      <c r="J96" s="1149"/>
      <c r="K96" s="1149"/>
      <c r="L96" s="1149"/>
      <c r="M96" s="1150"/>
      <c r="N96" s="1088"/>
      <c r="O96" s="1152"/>
      <c r="P96" s="530"/>
      <c r="Q96" s="1092"/>
      <c r="R96" s="1093"/>
      <c r="S96" s="1093"/>
      <c r="T96" s="1093"/>
      <c r="U96" s="1094"/>
    </row>
    <row r="97" spans="2:25" s="208" customFormat="1" ht="35.25" customHeight="1" x14ac:dyDescent="0.15">
      <c r="B97" s="1153"/>
      <c r="C97" s="1120" t="s">
        <v>77</v>
      </c>
      <c r="D97" s="1121"/>
      <c r="E97" s="1136" t="s">
        <v>810</v>
      </c>
      <c r="F97" s="1137"/>
      <c r="G97" s="1137"/>
      <c r="H97" s="1137"/>
      <c r="I97" s="1137"/>
      <c r="J97" s="1137"/>
      <c r="K97" s="1137"/>
      <c r="L97" s="1137"/>
      <c r="M97" s="1138"/>
      <c r="N97" s="622"/>
      <c r="O97" s="628" t="str">
        <f>IF(N97="－","－",IF(【選択肢】!P35&gt;0,"○","×"))</f>
        <v>×</v>
      </c>
      <c r="P97" s="872"/>
      <c r="Q97" s="873"/>
      <c r="R97" s="873"/>
      <c r="S97" s="873"/>
      <c r="T97" s="873"/>
      <c r="U97" s="874"/>
    </row>
    <row r="98" spans="2:25" s="208" customFormat="1" ht="35.25" customHeight="1" x14ac:dyDescent="0.15">
      <c r="B98" s="1153"/>
      <c r="C98" s="1122"/>
      <c r="D98" s="1123"/>
      <c r="E98" s="1136" t="s">
        <v>809</v>
      </c>
      <c r="F98" s="1137"/>
      <c r="G98" s="1137"/>
      <c r="H98" s="1137"/>
      <c r="I98" s="1137"/>
      <c r="J98" s="1137"/>
      <c r="K98" s="1137"/>
      <c r="L98" s="1137"/>
      <c r="M98" s="1138"/>
      <c r="N98" s="622"/>
      <c r="O98" s="628" t="str">
        <f>IF(N98="－","－",IF(【選択肢】!P36&gt;0,"○","×"))</f>
        <v>×</v>
      </c>
      <c r="P98" s="872"/>
      <c r="Q98" s="873"/>
      <c r="R98" s="873"/>
      <c r="S98" s="873"/>
      <c r="T98" s="873"/>
      <c r="U98" s="874"/>
    </row>
    <row r="99" spans="2:25" s="208" customFormat="1" ht="35.25" customHeight="1" x14ac:dyDescent="0.15">
      <c r="B99" s="1153"/>
      <c r="C99" s="1122"/>
      <c r="D99" s="1123"/>
      <c r="E99" s="1136" t="s">
        <v>808</v>
      </c>
      <c r="F99" s="1137"/>
      <c r="G99" s="1137"/>
      <c r="H99" s="1137"/>
      <c r="I99" s="1137"/>
      <c r="J99" s="1137"/>
      <c r="K99" s="1137"/>
      <c r="L99" s="1137"/>
      <c r="M99" s="1138"/>
      <c r="N99" s="622"/>
      <c r="O99" s="628" t="str">
        <f>IF(N99="－","－",IF(【選択肢】!P37&gt;0,"○","×"))</f>
        <v>×</v>
      </c>
      <c r="P99" s="872"/>
      <c r="Q99" s="873"/>
      <c r="R99" s="873"/>
      <c r="S99" s="873"/>
      <c r="T99" s="873"/>
      <c r="U99" s="874"/>
    </row>
    <row r="100" spans="2:25" s="208" customFormat="1" ht="35.25" customHeight="1" x14ac:dyDescent="0.15">
      <c r="B100" s="1153"/>
      <c r="C100" s="1124"/>
      <c r="D100" s="1125"/>
      <c r="E100" s="1136" t="s">
        <v>807</v>
      </c>
      <c r="F100" s="1137"/>
      <c r="G100" s="1137"/>
      <c r="H100" s="1137"/>
      <c r="I100" s="1137"/>
      <c r="J100" s="1137"/>
      <c r="K100" s="1137"/>
      <c r="L100" s="1137"/>
      <c r="M100" s="1138"/>
      <c r="N100" s="622"/>
      <c r="O100" s="628" t="str">
        <f>IF(N100="－","－",IF(【選択肢】!P38&gt;0,"○","×"))</f>
        <v>×</v>
      </c>
      <c r="P100" s="872"/>
      <c r="Q100" s="873"/>
      <c r="R100" s="873"/>
      <c r="S100" s="873"/>
      <c r="T100" s="873"/>
      <c r="U100" s="874"/>
    </row>
    <row r="101" spans="2:25" s="208" customFormat="1" ht="26.25" customHeight="1" x14ac:dyDescent="0.15">
      <c r="B101" s="1117" t="s">
        <v>135</v>
      </c>
      <c r="C101" s="1120" t="s">
        <v>136</v>
      </c>
      <c r="D101" s="1121"/>
      <c r="E101" s="1142" t="s">
        <v>137</v>
      </c>
      <c r="F101" s="1143"/>
      <c r="G101" s="1143"/>
      <c r="H101" s="1143"/>
      <c r="I101" s="1143"/>
      <c r="J101" s="1143"/>
      <c r="K101" s="1143"/>
      <c r="L101" s="1143"/>
      <c r="M101" s="1144"/>
      <c r="N101" s="632" t="str">
        <f>IF(COUNTIF(活動計画書!K116:V116,"○")&gt;0,"○","－")</f>
        <v>－</v>
      </c>
      <c r="O101" s="628" t="str">
        <f>IF(N101="－","－",IF(【選択肢】!P39&gt;0,"○","×"))</f>
        <v>－</v>
      </c>
      <c r="P101" s="872"/>
      <c r="Q101" s="873"/>
      <c r="R101" s="873"/>
      <c r="S101" s="873"/>
      <c r="T101" s="873"/>
      <c r="U101" s="874"/>
    </row>
    <row r="102" spans="2:25" s="208" customFormat="1" ht="26.25" customHeight="1" x14ac:dyDescent="0.15">
      <c r="B102" s="1118"/>
      <c r="C102" s="1122"/>
      <c r="D102" s="1123"/>
      <c r="E102" s="1142" t="s">
        <v>806</v>
      </c>
      <c r="F102" s="1143"/>
      <c r="G102" s="1143"/>
      <c r="H102" s="1143"/>
      <c r="I102" s="1143"/>
      <c r="J102" s="1143"/>
      <c r="K102" s="1143"/>
      <c r="L102" s="1143"/>
      <c r="M102" s="1144"/>
      <c r="N102" s="632" t="str">
        <f>IF(COUNTIF(活動計画書!K117:V117,"○")&gt;0,"○","－")</f>
        <v>－</v>
      </c>
      <c r="O102" s="628" t="str">
        <f>IF(N102="－","－",IF(【選択肢】!P40&gt;0,"○","×"))</f>
        <v>－</v>
      </c>
      <c r="P102" s="872"/>
      <c r="Q102" s="873"/>
      <c r="R102" s="873"/>
      <c r="S102" s="873"/>
      <c r="T102" s="873"/>
      <c r="U102" s="874"/>
    </row>
    <row r="103" spans="2:25" s="208" customFormat="1" ht="26.25" customHeight="1" x14ac:dyDescent="0.15">
      <c r="B103" s="1118"/>
      <c r="C103" s="1122"/>
      <c r="D103" s="1123"/>
      <c r="E103" s="1142" t="s">
        <v>139</v>
      </c>
      <c r="F103" s="1143"/>
      <c r="G103" s="1143"/>
      <c r="H103" s="1143"/>
      <c r="I103" s="1143"/>
      <c r="J103" s="1143"/>
      <c r="K103" s="1143"/>
      <c r="L103" s="1143"/>
      <c r="M103" s="1144"/>
      <c r="N103" s="632" t="str">
        <f>IF(COUNTIF(活動計画書!K118:V118,"○")&gt;0,"○","－")</f>
        <v>－</v>
      </c>
      <c r="O103" s="628" t="str">
        <f>IF(N103="－","－",IF(【選択肢】!P41&gt;0,"○","×"))</f>
        <v>－</v>
      </c>
      <c r="P103" s="872"/>
      <c r="Q103" s="873"/>
      <c r="R103" s="873"/>
      <c r="S103" s="873"/>
      <c r="T103" s="873"/>
      <c r="U103" s="874"/>
    </row>
    <row r="104" spans="2:25" s="208" customFormat="1" ht="32.25" customHeight="1" x14ac:dyDescent="0.15">
      <c r="B104" s="1118"/>
      <c r="C104" s="1122"/>
      <c r="D104" s="1123"/>
      <c r="E104" s="1142" t="s">
        <v>140</v>
      </c>
      <c r="F104" s="1143"/>
      <c r="G104" s="1143"/>
      <c r="H104" s="1143"/>
      <c r="I104" s="1143"/>
      <c r="J104" s="1143"/>
      <c r="K104" s="1143"/>
      <c r="L104" s="1143"/>
      <c r="M104" s="1144"/>
      <c r="N104" s="632" t="str">
        <f>IF(COUNTIF(活動計画書!K119:V119,"○")&gt;0,"○","－")</f>
        <v>－</v>
      </c>
      <c r="O104" s="628" t="str">
        <f>IF(N104="－","－",IF(【選択肢】!P42&gt;0,"○","×"))</f>
        <v>－</v>
      </c>
      <c r="P104" s="872"/>
      <c r="Q104" s="873"/>
      <c r="R104" s="873"/>
      <c r="S104" s="873"/>
      <c r="T104" s="873"/>
      <c r="U104" s="874"/>
    </row>
    <row r="105" spans="2:25" s="208" customFormat="1" ht="26.25" customHeight="1" x14ac:dyDescent="0.15">
      <c r="B105" s="1118"/>
      <c r="C105" s="1124"/>
      <c r="D105" s="1125"/>
      <c r="E105" s="1142" t="s">
        <v>141</v>
      </c>
      <c r="F105" s="1143"/>
      <c r="G105" s="1143"/>
      <c r="H105" s="1143"/>
      <c r="I105" s="1143"/>
      <c r="J105" s="1143"/>
      <c r="K105" s="1143"/>
      <c r="L105" s="1143"/>
      <c r="M105" s="1144"/>
      <c r="N105" s="632" t="str">
        <f>IF(COUNTIF(活動計画書!K120:V120,"○")&gt;0,"○","－")</f>
        <v>－</v>
      </c>
      <c r="O105" s="628" t="str">
        <f>IF(N105="－","－",IF(【選択肢】!P43&gt;0,"○","×"))</f>
        <v>－</v>
      </c>
      <c r="P105" s="872"/>
      <c r="Q105" s="873"/>
      <c r="R105" s="873"/>
      <c r="S105" s="873"/>
      <c r="T105" s="873"/>
      <c r="U105" s="874"/>
    </row>
    <row r="106" spans="2:25" s="208" customFormat="1" ht="35.25" customHeight="1" x14ac:dyDescent="0.15">
      <c r="B106" s="1118"/>
      <c r="C106" s="1120" t="s">
        <v>142</v>
      </c>
      <c r="D106" s="1121"/>
      <c r="E106" s="1126">
        <f>活動計画書!E123</f>
        <v>0</v>
      </c>
      <c r="F106" s="1127"/>
      <c r="G106" s="1127"/>
      <c r="H106" s="1127"/>
      <c r="I106" s="1127"/>
      <c r="J106" s="1127"/>
      <c r="K106" s="1127"/>
      <c r="L106" s="1127"/>
      <c r="M106" s="1128"/>
      <c r="N106" s="628" t="str">
        <f>IF(E106&gt;0,"○","")</f>
        <v/>
      </c>
      <c r="O106" s="628" t="str">
        <f>IFERROR(IF(VLOOKUP(E106,【選択肢】!$O$6:$P$101,2,FALSE)&gt;0,"○","×"),"")</f>
        <v/>
      </c>
      <c r="P106" s="872"/>
      <c r="Q106" s="873"/>
      <c r="R106" s="873"/>
      <c r="S106" s="873"/>
      <c r="T106" s="873"/>
      <c r="U106" s="874"/>
    </row>
    <row r="107" spans="2:25" s="208" customFormat="1" ht="35.25" customHeight="1" x14ac:dyDescent="0.15">
      <c r="B107" s="1118"/>
      <c r="C107" s="1122"/>
      <c r="D107" s="1123"/>
      <c r="E107" s="1126">
        <f>活動計画書!E124</f>
        <v>0</v>
      </c>
      <c r="F107" s="1127"/>
      <c r="G107" s="1127"/>
      <c r="H107" s="1127"/>
      <c r="I107" s="1127"/>
      <c r="J107" s="1127"/>
      <c r="K107" s="1127"/>
      <c r="L107" s="1127"/>
      <c r="M107" s="1128"/>
      <c r="N107" s="628" t="str">
        <f>IF(E107&gt;0,"○","")</f>
        <v/>
      </c>
      <c r="O107" s="628" t="str">
        <f>IFERROR(IF(VLOOKUP(E107,【選択肢】!$O$6:$P$101,2,FALSE)&gt;0,"○","×"),"")</f>
        <v/>
      </c>
      <c r="P107" s="872"/>
      <c r="Q107" s="873"/>
      <c r="R107" s="873"/>
      <c r="S107" s="873"/>
      <c r="T107" s="873"/>
      <c r="U107" s="874"/>
    </row>
    <row r="108" spans="2:25" s="208" customFormat="1" ht="35.25" customHeight="1" x14ac:dyDescent="0.15">
      <c r="B108" s="1118"/>
      <c r="C108" s="1122"/>
      <c r="D108" s="1123"/>
      <c r="E108" s="1126">
        <f>活動計画書!E125</f>
        <v>0</v>
      </c>
      <c r="F108" s="1127"/>
      <c r="G108" s="1127"/>
      <c r="H108" s="1127"/>
      <c r="I108" s="1127"/>
      <c r="J108" s="1127"/>
      <c r="K108" s="1127"/>
      <c r="L108" s="1127"/>
      <c r="M108" s="1128"/>
      <c r="N108" s="628" t="str">
        <f>IF(E108&gt;0,"○","")</f>
        <v/>
      </c>
      <c r="O108" s="628" t="str">
        <f>IFERROR(IF(VLOOKUP(E108,【選択肢】!$O$6:$P$101,2,FALSE)&gt;0,"○","×"),"")</f>
        <v/>
      </c>
      <c r="P108" s="872"/>
      <c r="Q108" s="873"/>
      <c r="R108" s="873"/>
      <c r="S108" s="873"/>
      <c r="T108" s="873"/>
      <c r="U108" s="874"/>
    </row>
    <row r="109" spans="2:25" s="208" customFormat="1" ht="35.25" customHeight="1" x14ac:dyDescent="0.15">
      <c r="B109" s="1118"/>
      <c r="C109" s="1122"/>
      <c r="D109" s="1123"/>
      <c r="E109" s="1126">
        <f>活動計画書!E126</f>
        <v>0</v>
      </c>
      <c r="F109" s="1127"/>
      <c r="G109" s="1127"/>
      <c r="H109" s="1127"/>
      <c r="I109" s="1127"/>
      <c r="J109" s="1127"/>
      <c r="K109" s="1127"/>
      <c r="L109" s="1127"/>
      <c r="M109" s="1128"/>
      <c r="N109" s="628" t="str">
        <f>IF(E109&gt;0,"○","")</f>
        <v/>
      </c>
      <c r="O109" s="628" t="str">
        <f>IFERROR(IF(VLOOKUP(E109,【選択肢】!$O$6:$P$101,2,FALSE)&gt;0,"○","×"),"")</f>
        <v/>
      </c>
      <c r="P109" s="872"/>
      <c r="Q109" s="873"/>
      <c r="R109" s="873"/>
      <c r="S109" s="873"/>
      <c r="T109" s="873"/>
      <c r="U109" s="874"/>
    </row>
    <row r="110" spans="2:25" s="208" customFormat="1" ht="35.25" customHeight="1" x14ac:dyDescent="0.15">
      <c r="B110" s="1118"/>
      <c r="C110" s="1122"/>
      <c r="D110" s="1123"/>
      <c r="E110" s="1126">
        <f>活動計画書!E127</f>
        <v>0</v>
      </c>
      <c r="F110" s="1127"/>
      <c r="G110" s="1127"/>
      <c r="H110" s="1127"/>
      <c r="I110" s="1127"/>
      <c r="J110" s="1127"/>
      <c r="K110" s="1127"/>
      <c r="L110" s="1127"/>
      <c r="M110" s="1128"/>
      <c r="N110" s="628" t="str">
        <f>IF(E110&gt;0,"○","")</f>
        <v/>
      </c>
      <c r="O110" s="628" t="str">
        <f>IFERROR(IF(VLOOKUP(E110,【選択肢】!$O$6:$P$101,2,FALSE)&gt;0,"○","×"),"")</f>
        <v/>
      </c>
      <c r="P110" s="872"/>
      <c r="Q110" s="873"/>
      <c r="R110" s="873"/>
      <c r="S110" s="873"/>
      <c r="T110" s="873"/>
      <c r="U110" s="874"/>
      <c r="Y110" s="208" t="s">
        <v>108</v>
      </c>
    </row>
    <row r="111" spans="2:25" s="208" customFormat="1" ht="21" customHeight="1" x14ac:dyDescent="0.15">
      <c r="B111" s="1118"/>
      <c r="C111" s="1124"/>
      <c r="D111" s="1125"/>
      <c r="E111" s="1129" t="s">
        <v>778</v>
      </c>
      <c r="F111" s="1130"/>
      <c r="G111" s="1130"/>
      <c r="H111" s="1130"/>
      <c r="I111" s="1130"/>
      <c r="J111" s="1130"/>
      <c r="K111" s="1130"/>
      <c r="L111" s="1130"/>
      <c r="M111" s="1130"/>
      <c r="N111" s="1130"/>
      <c r="O111" s="1130"/>
      <c r="P111" s="1130"/>
      <c r="Q111" s="1130"/>
      <c r="R111" s="1130"/>
      <c r="S111" s="1130"/>
      <c r="T111" s="1130"/>
      <c r="U111" s="1131"/>
    </row>
    <row r="112" spans="2:25" s="208" customFormat="1" ht="26.25" customHeight="1" x14ac:dyDescent="0.15">
      <c r="B112" s="1119"/>
      <c r="C112" s="1132" t="s">
        <v>145</v>
      </c>
      <c r="D112" s="1132"/>
      <c r="E112" s="1099" t="s">
        <v>805</v>
      </c>
      <c r="F112" s="1100"/>
      <c r="G112" s="1100"/>
      <c r="H112" s="1100"/>
      <c r="I112" s="1100"/>
      <c r="J112" s="1100"/>
      <c r="K112" s="1100"/>
      <c r="L112" s="1100"/>
      <c r="M112" s="1101"/>
      <c r="N112" s="628" t="str">
        <f>IF(COUNTIF(活動計画書!K129:W129,"○")&gt;0,"○","－")</f>
        <v>－</v>
      </c>
      <c r="O112" s="628" t="str">
        <f>IF(N112="－","－",IF(【選択肢】!P56&gt;0,"○","×"))</f>
        <v>－</v>
      </c>
      <c r="P112" s="1133"/>
      <c r="Q112" s="1134"/>
      <c r="R112" s="1134"/>
      <c r="S112" s="1134"/>
      <c r="T112" s="1134"/>
      <c r="U112" s="1135"/>
    </row>
    <row r="113" spans="1:31" s="208" customFormat="1" ht="16.5" customHeight="1" x14ac:dyDescent="0.15">
      <c r="B113" s="529"/>
      <c r="C113" s="529"/>
      <c r="D113" s="529"/>
      <c r="E113" s="529"/>
      <c r="F113" s="528"/>
      <c r="G113" s="528"/>
      <c r="H113" s="528"/>
      <c r="I113" s="528"/>
      <c r="J113" s="528"/>
      <c r="K113" s="528"/>
      <c r="L113" s="528"/>
      <c r="M113" s="528"/>
      <c r="N113" s="526"/>
      <c r="O113" s="526"/>
      <c r="P113" s="527"/>
      <c r="Q113" s="527"/>
      <c r="R113" s="527"/>
      <c r="S113" s="527"/>
      <c r="T113" s="527"/>
      <c r="U113" s="527"/>
    </row>
    <row r="114" spans="1:31" s="208" customFormat="1" ht="36" customHeight="1" x14ac:dyDescent="0.15">
      <c r="B114" s="830" t="s">
        <v>384</v>
      </c>
      <c r="C114" s="830"/>
      <c r="D114" s="830"/>
      <c r="E114" s="699" t="s">
        <v>58</v>
      </c>
      <c r="F114" s="847"/>
      <c r="G114" s="847"/>
      <c r="H114" s="847"/>
      <c r="I114" s="847"/>
      <c r="J114" s="847"/>
      <c r="K114" s="847"/>
      <c r="L114" s="847"/>
      <c r="M114" s="700"/>
      <c r="N114" s="219" t="s">
        <v>785</v>
      </c>
      <c r="O114" s="219" t="s">
        <v>790</v>
      </c>
      <c r="P114" s="1139" t="s">
        <v>148</v>
      </c>
      <c r="Q114" s="1140"/>
      <c r="R114" s="1140"/>
      <c r="S114" s="1140"/>
      <c r="T114" s="1140"/>
      <c r="U114" s="1141"/>
    </row>
    <row r="115" spans="1:31" ht="26.25" customHeight="1" x14ac:dyDescent="0.15">
      <c r="A115" s="208"/>
      <c r="B115" s="1102" t="s">
        <v>804</v>
      </c>
      <c r="C115" s="1103"/>
      <c r="D115" s="1104"/>
      <c r="E115" s="1099" t="s">
        <v>803</v>
      </c>
      <c r="F115" s="1100"/>
      <c r="G115" s="1100"/>
      <c r="H115" s="1100"/>
      <c r="I115" s="1100"/>
      <c r="J115" s="1100"/>
      <c r="K115" s="1100"/>
      <c r="L115" s="1100"/>
      <c r="M115" s="1101"/>
      <c r="N115" s="628" t="str">
        <f>IF(COUNTIF(活動計画書!$D$133:$I$138,報告書!E115)&gt;0,"○","－")</f>
        <v>－</v>
      </c>
      <c r="O115" s="628" t="str">
        <f>IF(N115="－","－",IF(【選択肢】!P57&gt;0,"○","×"))</f>
        <v>－</v>
      </c>
      <c r="P115" s="872"/>
      <c r="Q115" s="873"/>
      <c r="R115" s="873"/>
      <c r="S115" s="873"/>
      <c r="T115" s="873"/>
      <c r="U115" s="874"/>
    </row>
    <row r="116" spans="1:31" s="208" customFormat="1" ht="33.6" customHeight="1" x14ac:dyDescent="0.15">
      <c r="B116" s="1105"/>
      <c r="C116" s="1106"/>
      <c r="D116" s="1107"/>
      <c r="E116" s="1111" t="s">
        <v>802</v>
      </c>
      <c r="F116" s="1112"/>
      <c r="G116" s="1112"/>
      <c r="H116" s="1112"/>
      <c r="I116" s="1112"/>
      <c r="J116" s="1112"/>
      <c r="K116" s="1112"/>
      <c r="L116" s="1112"/>
      <c r="M116" s="1113"/>
      <c r="N116" s="628" t="str">
        <f>IF(COUNTIF(活動計画書!$D$133:$I$138,報告書!E116)&gt;0,"○","－")</f>
        <v>－</v>
      </c>
      <c r="O116" s="628" t="str">
        <f>IF(N116="－","－",IF(【選択肢】!P58&gt;0,"○","×"))</f>
        <v>－</v>
      </c>
      <c r="P116" s="872"/>
      <c r="Q116" s="873"/>
      <c r="R116" s="873"/>
      <c r="S116" s="873"/>
      <c r="T116" s="873"/>
      <c r="U116" s="874"/>
    </row>
    <row r="117" spans="1:31" s="208" customFormat="1" ht="26.25" customHeight="1" x14ac:dyDescent="0.15">
      <c r="B117" s="1105"/>
      <c r="C117" s="1106"/>
      <c r="D117" s="1107"/>
      <c r="E117" s="1099" t="s">
        <v>801</v>
      </c>
      <c r="F117" s="1100"/>
      <c r="G117" s="1100"/>
      <c r="H117" s="1100"/>
      <c r="I117" s="1100"/>
      <c r="J117" s="1100"/>
      <c r="K117" s="1100"/>
      <c r="L117" s="1100"/>
      <c r="M117" s="1101"/>
      <c r="N117" s="628" t="str">
        <f>IF(COUNTIF(活動計画書!$D$133:$I$138,報告書!E117)&gt;0,"○","－")</f>
        <v>－</v>
      </c>
      <c r="O117" s="628" t="str">
        <f>IF(N117="－","－",IF(【選択肢】!P59&gt;0,"○","×"))</f>
        <v>－</v>
      </c>
      <c r="P117" s="872"/>
      <c r="Q117" s="873"/>
      <c r="R117" s="873"/>
      <c r="S117" s="873"/>
      <c r="T117" s="873"/>
      <c r="U117" s="874"/>
    </row>
    <row r="118" spans="1:31" s="208" customFormat="1" ht="26.25" customHeight="1" x14ac:dyDescent="0.15">
      <c r="B118" s="1105"/>
      <c r="C118" s="1106"/>
      <c r="D118" s="1107"/>
      <c r="E118" s="1099" t="s">
        <v>800</v>
      </c>
      <c r="F118" s="1100"/>
      <c r="G118" s="1100"/>
      <c r="H118" s="1100"/>
      <c r="I118" s="1100"/>
      <c r="J118" s="1100"/>
      <c r="K118" s="1100"/>
      <c r="L118" s="1100"/>
      <c r="M118" s="1101"/>
      <c r="N118" s="628" t="str">
        <f>IF(COUNTIF(活動計画書!$D$133:$I$138,報告書!E118)&gt;0,"○","－")</f>
        <v>－</v>
      </c>
      <c r="O118" s="628" t="str">
        <f>IF(N118="－","－",IF(【選択肢】!P60&gt;0,"○","×"))</f>
        <v>－</v>
      </c>
      <c r="P118" s="872"/>
      <c r="Q118" s="873"/>
      <c r="R118" s="873"/>
      <c r="S118" s="873"/>
      <c r="T118" s="873"/>
      <c r="U118" s="874"/>
    </row>
    <row r="119" spans="1:31" s="208" customFormat="1" ht="26.25" customHeight="1" x14ac:dyDescent="0.15">
      <c r="B119" s="1105"/>
      <c r="C119" s="1106"/>
      <c r="D119" s="1107"/>
      <c r="E119" s="1099" t="s">
        <v>799</v>
      </c>
      <c r="F119" s="1100"/>
      <c r="G119" s="1100"/>
      <c r="H119" s="1100"/>
      <c r="I119" s="1100"/>
      <c r="J119" s="1100"/>
      <c r="K119" s="1100"/>
      <c r="L119" s="1100"/>
      <c r="M119" s="1101"/>
      <c r="N119" s="628" t="str">
        <f>IF(COUNTIF(活動計画書!$D$133:$I$138,報告書!E119)&gt;0,"○","－")</f>
        <v>－</v>
      </c>
      <c r="O119" s="628" t="str">
        <f>IF(N119="－","－",IF(【選択肢】!P61&gt;0,"○","×"))</f>
        <v>－</v>
      </c>
      <c r="P119" s="872"/>
      <c r="Q119" s="873"/>
      <c r="R119" s="873"/>
      <c r="S119" s="873"/>
      <c r="T119" s="873"/>
      <c r="U119" s="874"/>
    </row>
    <row r="120" spans="1:31" s="208" customFormat="1" ht="26.25" customHeight="1" x14ac:dyDescent="0.15">
      <c r="B120" s="1105"/>
      <c r="C120" s="1106"/>
      <c r="D120" s="1107"/>
      <c r="E120" s="1111" t="s">
        <v>798</v>
      </c>
      <c r="F120" s="1112"/>
      <c r="G120" s="1112"/>
      <c r="H120" s="1112"/>
      <c r="I120" s="1112"/>
      <c r="J120" s="1112"/>
      <c r="K120" s="1112"/>
      <c r="L120" s="1112"/>
      <c r="M120" s="1113"/>
      <c r="N120" s="628" t="str">
        <f>IF(COUNTIF(活動計画書!$D$133:$I$138,報告書!E120)&gt;0,"○","－")</f>
        <v>－</v>
      </c>
      <c r="O120" s="628" t="str">
        <f>IF(N120="－","－",IF(【選択肢】!P62&gt;0,"○","×"))</f>
        <v>－</v>
      </c>
      <c r="P120" s="872"/>
      <c r="Q120" s="873"/>
      <c r="R120" s="873"/>
      <c r="S120" s="873"/>
      <c r="T120" s="873"/>
      <c r="U120" s="874"/>
    </row>
    <row r="121" spans="1:31" s="208" customFormat="1" ht="33.6" customHeight="1" x14ac:dyDescent="0.15">
      <c r="B121" s="1105"/>
      <c r="C121" s="1106"/>
      <c r="D121" s="1107"/>
      <c r="E121" s="1099" t="s">
        <v>797</v>
      </c>
      <c r="F121" s="1100"/>
      <c r="G121" s="1100"/>
      <c r="H121" s="1100"/>
      <c r="I121" s="1100"/>
      <c r="J121" s="1100"/>
      <c r="K121" s="1100"/>
      <c r="L121" s="1100"/>
      <c r="M121" s="1101"/>
      <c r="N121" s="628" t="str">
        <f>IF(COUNTIF(活動計画書!$D$133:$I$138,報告書!E121)&gt;0,"○","－")</f>
        <v>－</v>
      </c>
      <c r="O121" s="628" t="str">
        <f>IF(N121="－","－",IF(【選択肢】!P63&gt;0,"○","×"))</f>
        <v>－</v>
      </c>
      <c r="P121" s="872"/>
      <c r="Q121" s="873"/>
      <c r="R121" s="873"/>
      <c r="S121" s="873"/>
      <c r="T121" s="873"/>
      <c r="U121" s="874"/>
    </row>
    <row r="122" spans="1:31" s="208" customFormat="1" ht="26.25" customHeight="1" x14ac:dyDescent="0.15">
      <c r="B122" s="1105"/>
      <c r="C122" s="1106"/>
      <c r="D122" s="1107"/>
      <c r="E122" s="1099" t="s">
        <v>796</v>
      </c>
      <c r="F122" s="1100"/>
      <c r="G122" s="1100"/>
      <c r="H122" s="1100"/>
      <c r="I122" s="1100"/>
      <c r="J122" s="1100"/>
      <c r="K122" s="1100"/>
      <c r="L122" s="1100"/>
      <c r="M122" s="1101"/>
      <c r="N122" s="628" t="str">
        <f>IF(COUNTIF(活動計画書!$D$133:$I$138,報告書!E122)&gt;0,"○","－")</f>
        <v>－</v>
      </c>
      <c r="O122" s="628" t="str">
        <f>IF(N122="－","－",IF(【選択肢】!P64&gt;0,"○","×"))</f>
        <v>－</v>
      </c>
      <c r="P122" s="872"/>
      <c r="Q122" s="873"/>
      <c r="R122" s="873"/>
      <c r="S122" s="873"/>
      <c r="T122" s="873"/>
      <c r="U122" s="874"/>
    </row>
    <row r="123" spans="1:31" s="208" customFormat="1" ht="26.25" customHeight="1" x14ac:dyDescent="0.15">
      <c r="B123" s="1108"/>
      <c r="C123" s="1109"/>
      <c r="D123" s="1110"/>
      <c r="E123" s="1114" t="s">
        <v>795</v>
      </c>
      <c r="F123" s="1115"/>
      <c r="G123" s="1115"/>
      <c r="H123" s="1115"/>
      <c r="I123" s="1115"/>
      <c r="J123" s="1115"/>
      <c r="K123" s="1115"/>
      <c r="L123" s="1115"/>
      <c r="M123" s="1116"/>
      <c r="N123" s="633" t="s">
        <v>923</v>
      </c>
      <c r="O123" s="628" t="str">
        <f>IF(N123="－","－",IF(【選択肢】!P65&gt;0,"○","×"))</f>
        <v>－</v>
      </c>
      <c r="P123" s="872"/>
      <c r="Q123" s="873"/>
      <c r="R123" s="873"/>
      <c r="S123" s="873"/>
      <c r="T123" s="873"/>
      <c r="U123" s="874"/>
    </row>
    <row r="124" spans="1:31" s="208" customFormat="1" ht="16.5" customHeight="1" x14ac:dyDescent="0.15">
      <c r="B124" s="522"/>
      <c r="C124" s="521"/>
      <c r="D124" s="521"/>
      <c r="E124" s="520"/>
      <c r="F124" s="520"/>
      <c r="G124" s="520"/>
      <c r="H124" s="520"/>
      <c r="I124" s="520"/>
      <c r="J124" s="520"/>
      <c r="K124" s="520"/>
      <c r="L124" s="520"/>
      <c r="M124" s="520"/>
      <c r="N124" s="519"/>
      <c r="O124" s="519"/>
      <c r="P124" s="518"/>
      <c r="Q124" s="518"/>
      <c r="R124" s="518"/>
      <c r="S124" s="518"/>
      <c r="T124" s="518"/>
      <c r="U124" s="517"/>
    </row>
    <row r="125" spans="1:31" s="208" customFormat="1" ht="16.5" customHeight="1" x14ac:dyDescent="0.15">
      <c r="B125" s="1077" t="s">
        <v>794</v>
      </c>
      <c r="C125" s="1077"/>
      <c r="D125" s="1077"/>
      <c r="E125" s="1077"/>
      <c r="F125" s="1077"/>
      <c r="G125" s="1077"/>
      <c r="H125" s="1077"/>
      <c r="I125" s="1077"/>
      <c r="J125" s="1077"/>
      <c r="K125" s="1077"/>
      <c r="L125" s="1077"/>
      <c r="M125" s="1077"/>
      <c r="N125" s="1077"/>
      <c r="O125" s="526"/>
      <c r="P125" s="525"/>
      <c r="Q125" s="525"/>
      <c r="R125" s="525"/>
      <c r="S125" s="525"/>
      <c r="T125" s="525"/>
      <c r="U125" s="517"/>
    </row>
    <row r="126" spans="1:31" s="208" customFormat="1" ht="22.5" customHeight="1" x14ac:dyDescent="0.15">
      <c r="B126" s="699" t="s">
        <v>469</v>
      </c>
      <c r="C126" s="847"/>
      <c r="D126" s="847"/>
      <c r="E126" s="847"/>
      <c r="F126" s="847"/>
      <c r="G126" s="847"/>
      <c r="H126" s="847"/>
      <c r="I126" s="847"/>
      <c r="J126" s="847"/>
      <c r="K126" s="847"/>
      <c r="L126" s="847"/>
      <c r="M126" s="700"/>
      <c r="N126" s="219" t="s">
        <v>785</v>
      </c>
      <c r="O126" s="219" t="s">
        <v>790</v>
      </c>
      <c r="P126" s="1078" t="s">
        <v>793</v>
      </c>
      <c r="Q126" s="1079"/>
      <c r="R126" s="1079"/>
      <c r="S126" s="1079"/>
      <c r="T126" s="1079"/>
      <c r="U126" s="1080"/>
    </row>
    <row r="127" spans="1:31" s="208" customFormat="1" ht="15.75" customHeight="1" x14ac:dyDescent="0.15">
      <c r="B127" s="1081" t="s">
        <v>792</v>
      </c>
      <c r="C127" s="1082"/>
      <c r="D127" s="1082"/>
      <c r="E127" s="1082"/>
      <c r="F127" s="1082"/>
      <c r="G127" s="1082"/>
      <c r="H127" s="1082"/>
      <c r="I127" s="1082"/>
      <c r="J127" s="1082"/>
      <c r="K127" s="1082"/>
      <c r="L127" s="1082"/>
      <c r="M127" s="1083"/>
      <c r="N127" s="1087"/>
      <c r="O127" s="1087"/>
      <c r="P127" s="524" t="s">
        <v>791</v>
      </c>
      <c r="Q127" s="1089"/>
      <c r="R127" s="1090"/>
      <c r="S127" s="1090"/>
      <c r="T127" s="1090"/>
      <c r="U127" s="1091"/>
    </row>
    <row r="128" spans="1:31" s="208" customFormat="1" ht="30" customHeight="1" x14ac:dyDescent="0.15">
      <c r="B128" s="1084"/>
      <c r="C128" s="1085"/>
      <c r="D128" s="1085"/>
      <c r="E128" s="1085"/>
      <c r="F128" s="1085"/>
      <c r="G128" s="1085"/>
      <c r="H128" s="1085"/>
      <c r="I128" s="1085"/>
      <c r="J128" s="1085"/>
      <c r="K128" s="1085"/>
      <c r="L128" s="1085"/>
      <c r="M128" s="1086"/>
      <c r="N128" s="1088"/>
      <c r="O128" s="1088"/>
      <c r="P128" s="523"/>
      <c r="Q128" s="1092"/>
      <c r="R128" s="1093"/>
      <c r="S128" s="1093"/>
      <c r="T128" s="1093"/>
      <c r="U128" s="1094"/>
      <c r="Z128" s="516"/>
      <c r="AA128" s="516"/>
      <c r="AB128" s="516"/>
      <c r="AC128" s="516"/>
      <c r="AD128" s="516"/>
      <c r="AE128" s="516"/>
    </row>
    <row r="129" spans="1:31" s="208" customFormat="1" ht="16.5" customHeight="1" x14ac:dyDescent="0.15">
      <c r="B129" s="522"/>
      <c r="C129" s="521"/>
      <c r="D129" s="521"/>
      <c r="E129" s="520"/>
      <c r="F129" s="520"/>
      <c r="G129" s="520"/>
      <c r="H129" s="520"/>
      <c r="I129" s="520"/>
      <c r="J129" s="520"/>
      <c r="K129" s="520"/>
      <c r="L129" s="520"/>
      <c r="M129" s="520"/>
      <c r="N129" s="519"/>
      <c r="O129" s="519"/>
      <c r="P129" s="518"/>
      <c r="Q129" s="518"/>
      <c r="R129" s="518"/>
      <c r="S129" s="518"/>
      <c r="T129" s="518"/>
      <c r="U129" s="517"/>
    </row>
    <row r="130" spans="1:31" s="208" customFormat="1" ht="22.5" customHeight="1" x14ac:dyDescent="0.15">
      <c r="B130" s="699" t="s">
        <v>469</v>
      </c>
      <c r="C130" s="847"/>
      <c r="D130" s="847"/>
      <c r="E130" s="847"/>
      <c r="F130" s="847"/>
      <c r="G130" s="847"/>
      <c r="H130" s="847"/>
      <c r="I130" s="847"/>
      <c r="J130" s="847"/>
      <c r="K130" s="847"/>
      <c r="L130" s="847"/>
      <c r="M130" s="700"/>
      <c r="N130" s="219" t="s">
        <v>785</v>
      </c>
      <c r="O130" s="219" t="s">
        <v>790</v>
      </c>
      <c r="P130" s="1096" t="s">
        <v>789</v>
      </c>
      <c r="Q130" s="1097"/>
      <c r="R130" s="1098"/>
      <c r="S130" s="1079" t="s">
        <v>788</v>
      </c>
      <c r="T130" s="1079"/>
      <c r="U130" s="1080"/>
    </row>
    <row r="131" spans="1:31" s="208" customFormat="1" ht="15.75" customHeight="1" x14ac:dyDescent="0.15">
      <c r="B131" s="1081" t="s">
        <v>787</v>
      </c>
      <c r="C131" s="1082"/>
      <c r="D131" s="1082"/>
      <c r="E131" s="1082"/>
      <c r="F131" s="1082"/>
      <c r="G131" s="1082"/>
      <c r="H131" s="1082"/>
      <c r="I131" s="1082"/>
      <c r="J131" s="1082"/>
      <c r="K131" s="1082"/>
      <c r="L131" s="1082"/>
      <c r="M131" s="1083"/>
      <c r="N131" s="1087"/>
      <c r="O131" s="1087"/>
      <c r="P131" s="1051"/>
      <c r="Q131" s="1052"/>
      <c r="R131" s="1055" t="s">
        <v>786</v>
      </c>
      <c r="S131" s="1051"/>
      <c r="T131" s="1052"/>
      <c r="U131" s="1055" t="s">
        <v>786</v>
      </c>
    </row>
    <row r="132" spans="1:31" s="208" customFormat="1" ht="30" customHeight="1" x14ac:dyDescent="0.15">
      <c r="B132" s="1084"/>
      <c r="C132" s="1085"/>
      <c r="D132" s="1085"/>
      <c r="E132" s="1085"/>
      <c r="F132" s="1085"/>
      <c r="G132" s="1085"/>
      <c r="H132" s="1085"/>
      <c r="I132" s="1085"/>
      <c r="J132" s="1085"/>
      <c r="K132" s="1085"/>
      <c r="L132" s="1085"/>
      <c r="M132" s="1086"/>
      <c r="N132" s="1088"/>
      <c r="O132" s="1088"/>
      <c r="P132" s="1053"/>
      <c r="Q132" s="1054"/>
      <c r="R132" s="1056"/>
      <c r="S132" s="1053"/>
      <c r="T132" s="1054"/>
      <c r="U132" s="1056"/>
      <c r="Z132" s="516"/>
      <c r="AA132" s="516"/>
      <c r="AB132" s="516"/>
      <c r="AC132" s="516"/>
      <c r="AD132" s="516"/>
      <c r="AE132" s="516"/>
    </row>
    <row r="133" spans="1:31" s="514" customFormat="1" ht="31.5" customHeight="1" x14ac:dyDescent="0.45">
      <c r="A133" s="515" t="s">
        <v>375</v>
      </c>
      <c r="B133" s="215"/>
      <c r="C133" s="215"/>
      <c r="D133" s="215"/>
      <c r="E133" s="215"/>
      <c r="F133" s="215"/>
      <c r="G133" s="215"/>
      <c r="H133" s="215"/>
      <c r="I133" s="208"/>
      <c r="J133" s="215"/>
      <c r="K133" s="215"/>
      <c r="L133" s="215"/>
      <c r="M133" s="215"/>
      <c r="N133" s="215"/>
      <c r="O133" s="215"/>
      <c r="P133" s="215"/>
      <c r="Q133" s="215"/>
      <c r="R133" s="215"/>
      <c r="S133" s="215"/>
    </row>
    <row r="134" spans="1:31" s="514" customFormat="1" ht="26.25" customHeight="1" x14ac:dyDescent="0.45">
      <c r="A134" s="515"/>
      <c r="B134" s="1095" t="s">
        <v>785</v>
      </c>
      <c r="C134" s="1095"/>
      <c r="D134" s="1095"/>
      <c r="E134" s="1095"/>
      <c r="F134" s="1095"/>
      <c r="G134" s="1095"/>
      <c r="H134" s="1095"/>
      <c r="I134" s="1095"/>
      <c r="J134" s="1095"/>
      <c r="K134" s="1095"/>
      <c r="L134" s="1095"/>
      <c r="M134" s="1095"/>
      <c r="N134" s="1060" t="s">
        <v>784</v>
      </c>
      <c r="O134" s="1061"/>
      <c r="P134" s="1061"/>
      <c r="Q134" s="1061"/>
      <c r="R134" s="1061"/>
      <c r="S134" s="1061"/>
      <c r="T134" s="1061"/>
      <c r="U134" s="1062"/>
    </row>
    <row r="135" spans="1:31" s="208" customFormat="1" ht="30.75" customHeight="1" x14ac:dyDescent="0.15">
      <c r="B135" s="1070" t="s">
        <v>159</v>
      </c>
      <c r="C135" s="1071"/>
      <c r="D135" s="831" t="s">
        <v>58</v>
      </c>
      <c r="E135" s="832"/>
      <c r="F135" s="833"/>
      <c r="G135" s="1070" t="s">
        <v>160</v>
      </c>
      <c r="H135" s="1074"/>
      <c r="I135" s="1074"/>
      <c r="J135" s="1074"/>
      <c r="K135" s="1071"/>
      <c r="L135" s="1076" t="s">
        <v>157</v>
      </c>
      <c r="M135" s="1076"/>
      <c r="N135" s="1060" t="s">
        <v>783</v>
      </c>
      <c r="O135" s="1061"/>
      <c r="P135" s="1061"/>
      <c r="Q135" s="1061"/>
      <c r="R135" s="1061"/>
      <c r="S135" s="1062"/>
      <c r="T135" s="1063" t="s">
        <v>782</v>
      </c>
      <c r="U135" s="1064"/>
    </row>
    <row r="136" spans="1:31" s="208" customFormat="1" ht="22.5" customHeight="1" x14ac:dyDescent="0.15">
      <c r="B136" s="1072"/>
      <c r="C136" s="1073"/>
      <c r="D136" s="834"/>
      <c r="E136" s="835"/>
      <c r="F136" s="836"/>
      <c r="G136" s="1072"/>
      <c r="H136" s="1075"/>
      <c r="I136" s="1075"/>
      <c r="J136" s="1075"/>
      <c r="K136" s="1073"/>
      <c r="L136" s="1067" t="s">
        <v>781</v>
      </c>
      <c r="M136" s="1067"/>
      <c r="N136" s="1068" t="s">
        <v>780</v>
      </c>
      <c r="O136" s="1069"/>
      <c r="P136" s="1068" t="s">
        <v>779</v>
      </c>
      <c r="Q136" s="1069"/>
      <c r="R136" s="1068" t="s">
        <v>23</v>
      </c>
      <c r="S136" s="1069"/>
      <c r="T136" s="1065"/>
      <c r="U136" s="1066"/>
    </row>
    <row r="137" spans="1:31" s="208" customFormat="1" ht="34.5" customHeight="1" x14ac:dyDescent="0.15">
      <c r="B137" s="1046">
        <f>活動計画書!B152</f>
        <v>0</v>
      </c>
      <c r="C137" s="1046"/>
      <c r="D137" s="1059">
        <f>活動計画書!D152</f>
        <v>0</v>
      </c>
      <c r="E137" s="1059"/>
      <c r="F137" s="1059"/>
      <c r="G137" s="1048">
        <f>活動計画書!H152</f>
        <v>0</v>
      </c>
      <c r="H137" s="1049"/>
      <c r="I137" s="1049"/>
      <c r="J137" s="1049"/>
      <c r="K137" s="1050"/>
      <c r="L137" s="634" t="str">
        <f>IF(活動計画書!N152="","",活動計画書!N152)</f>
        <v/>
      </c>
      <c r="M137" s="635">
        <f>活動計画書!P152</f>
        <v>0</v>
      </c>
      <c r="N137" s="512"/>
      <c r="O137" s="511">
        <f>M137</f>
        <v>0</v>
      </c>
      <c r="P137" s="513"/>
      <c r="Q137" s="511">
        <f>M137</f>
        <v>0</v>
      </c>
      <c r="R137" s="510" t="str">
        <f>IF(L137="","",N137+P137)</f>
        <v/>
      </c>
      <c r="S137" s="511">
        <f>M137</f>
        <v>0</v>
      </c>
      <c r="T137" s="1057"/>
      <c r="U137" s="882"/>
      <c r="Y137" s="500"/>
    </row>
    <row r="138" spans="1:31" s="208" customFormat="1" ht="34.5" customHeight="1" x14ac:dyDescent="0.15">
      <c r="B138" s="1046">
        <f>活動計画書!B153</f>
        <v>0</v>
      </c>
      <c r="C138" s="1046"/>
      <c r="D138" s="1059">
        <f>活動計画書!D153</f>
        <v>0</v>
      </c>
      <c r="E138" s="1059"/>
      <c r="F138" s="1059"/>
      <c r="G138" s="1048">
        <f>活動計画書!H153</f>
        <v>0</v>
      </c>
      <c r="H138" s="1049"/>
      <c r="I138" s="1049"/>
      <c r="J138" s="1049"/>
      <c r="K138" s="1050"/>
      <c r="L138" s="634" t="str">
        <f>IF(活動計画書!N153="","",活動計画書!N153)</f>
        <v/>
      </c>
      <c r="M138" s="635">
        <f>活動計画書!P153</f>
        <v>0</v>
      </c>
      <c r="N138" s="512"/>
      <c r="O138" s="511">
        <f t="shared" ref="O138:O146" si="0">M138</f>
        <v>0</v>
      </c>
      <c r="P138" s="512"/>
      <c r="Q138" s="511">
        <f t="shared" ref="Q138:Q146" si="1">M138</f>
        <v>0</v>
      </c>
      <c r="R138" s="510" t="str">
        <f>IF(L138="","",N138+P138)</f>
        <v/>
      </c>
      <c r="S138" s="509">
        <f t="shared" ref="S138:S146" si="2">M138</f>
        <v>0</v>
      </c>
      <c r="T138" s="1057"/>
      <c r="U138" s="882"/>
      <c r="Y138" s="500"/>
    </row>
    <row r="139" spans="1:31" s="208" customFormat="1" ht="34.5" customHeight="1" x14ac:dyDescent="0.15">
      <c r="B139" s="1046">
        <f>活動計画書!B154</f>
        <v>0</v>
      </c>
      <c r="C139" s="1046"/>
      <c r="D139" s="1059">
        <f>活動計画書!D154</f>
        <v>0</v>
      </c>
      <c r="E139" s="1059"/>
      <c r="F139" s="1059"/>
      <c r="G139" s="1048">
        <f>活動計画書!H154</f>
        <v>0</v>
      </c>
      <c r="H139" s="1049"/>
      <c r="I139" s="1049"/>
      <c r="J139" s="1049"/>
      <c r="K139" s="1050"/>
      <c r="L139" s="634" t="str">
        <f>IF(活動計画書!N154="","",活動計画書!N154)</f>
        <v/>
      </c>
      <c r="M139" s="635">
        <f>活動計画書!P154</f>
        <v>0</v>
      </c>
      <c r="N139" s="512"/>
      <c r="O139" s="511">
        <f t="shared" si="0"/>
        <v>0</v>
      </c>
      <c r="P139" s="512"/>
      <c r="Q139" s="511">
        <f t="shared" si="1"/>
        <v>0</v>
      </c>
      <c r="R139" s="510" t="str">
        <f>IF(L139="","",N139+P139)</f>
        <v/>
      </c>
      <c r="S139" s="509">
        <f t="shared" si="2"/>
        <v>0</v>
      </c>
      <c r="T139" s="1057"/>
      <c r="U139" s="882"/>
      <c r="Y139" s="500"/>
    </row>
    <row r="140" spans="1:31" s="208" customFormat="1" ht="34.5" customHeight="1" x14ac:dyDescent="0.15">
      <c r="B140" s="1046">
        <f>活動計画書!B155</f>
        <v>0</v>
      </c>
      <c r="C140" s="1046"/>
      <c r="D140" s="1059">
        <f>活動計画書!D155</f>
        <v>0</v>
      </c>
      <c r="E140" s="1059"/>
      <c r="F140" s="1059"/>
      <c r="G140" s="1048">
        <f>活動計画書!H155</f>
        <v>0</v>
      </c>
      <c r="H140" s="1049"/>
      <c r="I140" s="1049"/>
      <c r="J140" s="1049"/>
      <c r="K140" s="1050"/>
      <c r="L140" s="634" t="str">
        <f>IF(活動計画書!N155="","",活動計画書!N155)</f>
        <v/>
      </c>
      <c r="M140" s="635">
        <f>活動計画書!P155</f>
        <v>0</v>
      </c>
      <c r="N140" s="512"/>
      <c r="O140" s="511">
        <f t="shared" si="0"/>
        <v>0</v>
      </c>
      <c r="P140" s="512"/>
      <c r="Q140" s="511">
        <f t="shared" si="1"/>
        <v>0</v>
      </c>
      <c r="R140" s="510" t="str">
        <f>IF(L140="","",N140+P140)</f>
        <v/>
      </c>
      <c r="S140" s="509">
        <f t="shared" si="2"/>
        <v>0</v>
      </c>
      <c r="T140" s="1057"/>
      <c r="U140" s="882"/>
      <c r="Y140" s="500"/>
    </row>
    <row r="141" spans="1:31" s="208" customFormat="1" ht="34.5" customHeight="1" x14ac:dyDescent="0.15">
      <c r="B141" s="1046">
        <f>活動計画書!B156</f>
        <v>0</v>
      </c>
      <c r="C141" s="1046"/>
      <c r="D141" s="1047">
        <f>活動計画書!D156</f>
        <v>0</v>
      </c>
      <c r="E141" s="1047"/>
      <c r="F141" s="1047"/>
      <c r="G141" s="1048">
        <f>活動計画書!H156</f>
        <v>0</v>
      </c>
      <c r="H141" s="1049"/>
      <c r="I141" s="1049"/>
      <c r="J141" s="1049"/>
      <c r="K141" s="1050"/>
      <c r="L141" s="634" t="str">
        <f>IF(活動計画書!N156="","",活動計画書!N156)</f>
        <v/>
      </c>
      <c r="M141" s="635">
        <f>活動計画書!P156</f>
        <v>0</v>
      </c>
      <c r="N141" s="512"/>
      <c r="O141" s="511">
        <f t="shared" si="0"/>
        <v>0</v>
      </c>
      <c r="P141" s="512"/>
      <c r="Q141" s="511">
        <f t="shared" si="1"/>
        <v>0</v>
      </c>
      <c r="R141" s="510" t="str">
        <f t="shared" ref="R141:R146" si="3">IF(L141="","",N141+P141)</f>
        <v/>
      </c>
      <c r="S141" s="509">
        <f t="shared" si="2"/>
        <v>0</v>
      </c>
      <c r="T141" s="1057"/>
      <c r="U141" s="882"/>
      <c r="Y141" s="500">
        <f>D141</f>
        <v>0</v>
      </c>
    </row>
    <row r="142" spans="1:31" s="208" customFormat="1" ht="34.5" customHeight="1" x14ac:dyDescent="0.15">
      <c r="B142" s="1046">
        <f>活動計画書!B157</f>
        <v>0</v>
      </c>
      <c r="C142" s="1046"/>
      <c r="D142" s="1047">
        <f>活動計画書!D157</f>
        <v>0</v>
      </c>
      <c r="E142" s="1047"/>
      <c r="F142" s="1047"/>
      <c r="G142" s="1048">
        <f>活動計画書!H157</f>
        <v>0</v>
      </c>
      <c r="H142" s="1049"/>
      <c r="I142" s="1049"/>
      <c r="J142" s="1049"/>
      <c r="K142" s="1050"/>
      <c r="L142" s="634" t="str">
        <f>IF(活動計画書!N157="","",活動計画書!N157)</f>
        <v/>
      </c>
      <c r="M142" s="635">
        <f>活動計画書!P157</f>
        <v>0</v>
      </c>
      <c r="N142" s="512"/>
      <c r="O142" s="511">
        <f t="shared" si="0"/>
        <v>0</v>
      </c>
      <c r="P142" s="512"/>
      <c r="Q142" s="511">
        <f t="shared" si="1"/>
        <v>0</v>
      </c>
      <c r="R142" s="510" t="str">
        <f t="shared" si="3"/>
        <v/>
      </c>
      <c r="S142" s="509">
        <f t="shared" si="2"/>
        <v>0</v>
      </c>
      <c r="T142" s="1057"/>
      <c r="U142" s="882"/>
      <c r="Y142" s="500">
        <f>D142</f>
        <v>0</v>
      </c>
    </row>
    <row r="143" spans="1:31" s="208" customFormat="1" ht="34.5" customHeight="1" x14ac:dyDescent="0.15">
      <c r="B143" s="1046">
        <f>活動計画書!B158</f>
        <v>0</v>
      </c>
      <c r="C143" s="1046"/>
      <c r="D143" s="1047">
        <f>活動計画書!D158</f>
        <v>0</v>
      </c>
      <c r="E143" s="1047"/>
      <c r="F143" s="1047"/>
      <c r="G143" s="1048">
        <f>活動計画書!H158</f>
        <v>0</v>
      </c>
      <c r="H143" s="1049"/>
      <c r="I143" s="1049"/>
      <c r="J143" s="1049"/>
      <c r="K143" s="1050"/>
      <c r="L143" s="634" t="str">
        <f>IF(活動計画書!N158="","",活動計画書!N158)</f>
        <v/>
      </c>
      <c r="M143" s="635">
        <f>活動計画書!P158</f>
        <v>0</v>
      </c>
      <c r="N143" s="512"/>
      <c r="O143" s="511">
        <f t="shared" si="0"/>
        <v>0</v>
      </c>
      <c r="P143" s="512"/>
      <c r="Q143" s="511">
        <f t="shared" si="1"/>
        <v>0</v>
      </c>
      <c r="R143" s="510" t="str">
        <f t="shared" si="3"/>
        <v/>
      </c>
      <c r="S143" s="509">
        <f t="shared" si="2"/>
        <v>0</v>
      </c>
      <c r="T143" s="1057"/>
      <c r="U143" s="882"/>
      <c r="Y143" s="500"/>
    </row>
    <row r="144" spans="1:31" s="208" customFormat="1" ht="34.5" customHeight="1" x14ac:dyDescent="0.15">
      <c r="B144" s="1046">
        <f>活動計画書!B159</f>
        <v>0</v>
      </c>
      <c r="C144" s="1046"/>
      <c r="D144" s="1047">
        <f>活動計画書!D159</f>
        <v>0</v>
      </c>
      <c r="E144" s="1047"/>
      <c r="F144" s="1047"/>
      <c r="G144" s="1048">
        <f>活動計画書!H159</f>
        <v>0</v>
      </c>
      <c r="H144" s="1049"/>
      <c r="I144" s="1049"/>
      <c r="J144" s="1049"/>
      <c r="K144" s="1050"/>
      <c r="L144" s="634" t="str">
        <f>IF(活動計画書!N159="","",活動計画書!N159)</f>
        <v/>
      </c>
      <c r="M144" s="635">
        <f>活動計画書!P159</f>
        <v>0</v>
      </c>
      <c r="N144" s="512"/>
      <c r="O144" s="511">
        <f t="shared" si="0"/>
        <v>0</v>
      </c>
      <c r="P144" s="512"/>
      <c r="Q144" s="511">
        <f t="shared" si="1"/>
        <v>0</v>
      </c>
      <c r="R144" s="510" t="str">
        <f t="shared" si="3"/>
        <v/>
      </c>
      <c r="S144" s="509">
        <f t="shared" si="2"/>
        <v>0</v>
      </c>
      <c r="T144" s="1057"/>
      <c r="U144" s="882"/>
      <c r="Y144" s="500"/>
    </row>
    <row r="145" spans="2:25" s="208" customFormat="1" ht="34.5" customHeight="1" x14ac:dyDescent="0.15">
      <c r="B145" s="1046">
        <f>活動計画書!B160</f>
        <v>0</v>
      </c>
      <c r="C145" s="1046"/>
      <c r="D145" s="1047">
        <f>活動計画書!D160</f>
        <v>0</v>
      </c>
      <c r="E145" s="1047"/>
      <c r="F145" s="1047"/>
      <c r="G145" s="1048">
        <f>活動計画書!H160</f>
        <v>0</v>
      </c>
      <c r="H145" s="1049"/>
      <c r="I145" s="1049"/>
      <c r="J145" s="1049"/>
      <c r="K145" s="1050"/>
      <c r="L145" s="634" t="str">
        <f>IF(活動計画書!N160="","",活動計画書!N160)</f>
        <v/>
      </c>
      <c r="M145" s="635">
        <f>活動計画書!P160</f>
        <v>0</v>
      </c>
      <c r="N145" s="512"/>
      <c r="O145" s="511">
        <f t="shared" si="0"/>
        <v>0</v>
      </c>
      <c r="P145" s="512"/>
      <c r="Q145" s="511">
        <f t="shared" si="1"/>
        <v>0</v>
      </c>
      <c r="R145" s="510" t="str">
        <f t="shared" si="3"/>
        <v/>
      </c>
      <c r="S145" s="511">
        <f t="shared" si="2"/>
        <v>0</v>
      </c>
      <c r="T145" s="1057"/>
      <c r="U145" s="882"/>
      <c r="Y145" s="500"/>
    </row>
    <row r="146" spans="2:25" s="208" customFormat="1" ht="34.5" customHeight="1" x14ac:dyDescent="0.15">
      <c r="B146" s="1046">
        <f>活動計画書!B161</f>
        <v>0</v>
      </c>
      <c r="C146" s="1046"/>
      <c r="D146" s="1047">
        <f>活動計画書!D161</f>
        <v>0</v>
      </c>
      <c r="E146" s="1047"/>
      <c r="F146" s="1047"/>
      <c r="G146" s="1048">
        <f>活動計画書!H161</f>
        <v>0</v>
      </c>
      <c r="H146" s="1049"/>
      <c r="I146" s="1049"/>
      <c r="J146" s="1049"/>
      <c r="K146" s="1050"/>
      <c r="L146" s="634" t="str">
        <f>IF(活動計画書!N161="","",活動計画書!N161)</f>
        <v/>
      </c>
      <c r="M146" s="635">
        <f>活動計画書!P161</f>
        <v>0</v>
      </c>
      <c r="N146" s="512"/>
      <c r="O146" s="511">
        <f t="shared" si="0"/>
        <v>0</v>
      </c>
      <c r="P146" s="512"/>
      <c r="Q146" s="511">
        <f t="shared" si="1"/>
        <v>0</v>
      </c>
      <c r="R146" s="510" t="str">
        <f t="shared" si="3"/>
        <v/>
      </c>
      <c r="S146" s="511">
        <f t="shared" si="2"/>
        <v>0</v>
      </c>
      <c r="T146" s="1057"/>
      <c r="U146" s="882"/>
      <c r="Y146" s="500"/>
    </row>
    <row r="147" spans="2:25" s="208" customFormat="1" ht="34.5" customHeight="1" x14ac:dyDescent="0.15">
      <c r="B147" s="1046">
        <f>活動計画書!B162</f>
        <v>0</v>
      </c>
      <c r="C147" s="1046"/>
      <c r="D147" s="1047">
        <f>活動計画書!D162</f>
        <v>0</v>
      </c>
      <c r="E147" s="1047"/>
      <c r="F147" s="1047"/>
      <c r="G147" s="1048">
        <f>活動計画書!H162</f>
        <v>0</v>
      </c>
      <c r="H147" s="1049"/>
      <c r="I147" s="1049"/>
      <c r="J147" s="1049"/>
      <c r="K147" s="1050"/>
      <c r="L147" s="634" t="str">
        <f>IF(活動計画書!N162="","",活動計画書!N162)</f>
        <v/>
      </c>
      <c r="M147" s="635">
        <f>活動計画書!P162</f>
        <v>0</v>
      </c>
      <c r="N147" s="512"/>
      <c r="O147" s="511">
        <f>M147</f>
        <v>0</v>
      </c>
      <c r="P147" s="512"/>
      <c r="Q147" s="511">
        <f>M147</f>
        <v>0</v>
      </c>
      <c r="R147" s="510" t="str">
        <f>IF(L147="","",N147+P147)</f>
        <v/>
      </c>
      <c r="S147" s="509">
        <f>M147</f>
        <v>0</v>
      </c>
      <c r="T147" s="1057"/>
      <c r="U147" s="882"/>
      <c r="Y147" s="500"/>
    </row>
    <row r="148" spans="2:25" ht="21" customHeight="1" x14ac:dyDescent="0.15">
      <c r="B148" s="1058"/>
      <c r="C148" s="1058"/>
      <c r="D148" s="508" t="s">
        <v>778</v>
      </c>
      <c r="E148" s="508"/>
      <c r="F148" s="508"/>
      <c r="G148" s="507"/>
      <c r="H148" s="507"/>
      <c r="I148" s="507"/>
      <c r="J148" s="507"/>
      <c r="K148" s="507"/>
      <c r="L148" s="506"/>
      <c r="M148" s="505"/>
      <c r="N148" s="504"/>
      <c r="O148" s="503"/>
      <c r="P148" s="504"/>
      <c r="Q148" s="503"/>
      <c r="R148" s="504"/>
      <c r="S148" s="503"/>
      <c r="T148" s="502"/>
      <c r="U148" s="502"/>
      <c r="Y148" s="500"/>
    </row>
    <row r="149" spans="2:25" ht="21" customHeight="1" x14ac:dyDescent="0.15">
      <c r="B149" s="208" t="s">
        <v>777</v>
      </c>
      <c r="D149" s="501"/>
      <c r="E149" s="501"/>
      <c r="F149" s="501"/>
      <c r="G149" s="501"/>
      <c r="H149" s="501"/>
      <c r="I149" s="501"/>
      <c r="J149" s="501"/>
      <c r="K149" s="501"/>
      <c r="L149" s="501"/>
      <c r="M149" s="501"/>
      <c r="Y149" s="500"/>
    </row>
    <row r="150" spans="2:25" ht="8.25" customHeight="1" x14ac:dyDescent="0.15"/>
    <row r="151" spans="2:25" s="208" customFormat="1" ht="20.25" customHeight="1" x14ac:dyDescent="0.15">
      <c r="B151" s="499" t="s">
        <v>776</v>
      </c>
      <c r="C151" s="62"/>
      <c r="D151" s="62"/>
      <c r="E151" s="62"/>
      <c r="F151" s="62"/>
      <c r="G151" s="498"/>
      <c r="H151" s="498"/>
      <c r="I151" s="497"/>
      <c r="J151" s="497"/>
      <c r="K151" s="497"/>
      <c r="L151" s="497"/>
      <c r="M151" s="496"/>
      <c r="N151" s="496"/>
      <c r="O151" s="496"/>
      <c r="P151" s="496"/>
      <c r="Q151" s="496"/>
      <c r="R151" s="496"/>
      <c r="S151" s="496"/>
      <c r="T151" s="496"/>
      <c r="U151" s="495"/>
    </row>
    <row r="152" spans="2:25" s="208" customFormat="1" ht="18.75" customHeight="1" x14ac:dyDescent="0.15">
      <c r="B152" s="494" t="s">
        <v>775</v>
      </c>
      <c r="C152" s="215"/>
      <c r="D152" s="215"/>
      <c r="E152" s="215"/>
      <c r="F152" s="215"/>
      <c r="G152" s="215"/>
      <c r="H152" s="215"/>
      <c r="I152" s="215"/>
      <c r="J152" s="215"/>
      <c r="K152" s="215"/>
      <c r="L152" s="1044"/>
      <c r="M152" s="1045"/>
      <c r="N152" s="487"/>
      <c r="O152" s="487"/>
      <c r="P152" s="487"/>
      <c r="Q152" s="487"/>
      <c r="R152" s="487"/>
      <c r="S152" s="487"/>
      <c r="T152" s="487"/>
      <c r="U152" s="492"/>
      <c r="V152" s="487"/>
      <c r="W152" s="487"/>
      <c r="X152" s="487"/>
    </row>
    <row r="153" spans="2:25" s="208" customFormat="1" ht="7.5" customHeight="1" x14ac:dyDescent="0.15">
      <c r="B153" s="494"/>
      <c r="C153" s="215"/>
      <c r="D153" s="215"/>
      <c r="E153" s="215"/>
      <c r="F153" s="215"/>
      <c r="G153" s="215"/>
      <c r="H153" s="215"/>
      <c r="I153" s="215"/>
      <c r="J153" s="215"/>
      <c r="K153" s="215"/>
      <c r="L153" s="493"/>
      <c r="M153" s="493"/>
      <c r="N153" s="487"/>
      <c r="O153" s="487"/>
      <c r="P153" s="487"/>
      <c r="Q153" s="487"/>
      <c r="R153" s="487"/>
      <c r="S153" s="487"/>
      <c r="T153" s="487"/>
      <c r="U153" s="492"/>
      <c r="V153" s="487"/>
      <c r="W153" s="487"/>
      <c r="X153" s="487"/>
    </row>
    <row r="154" spans="2:25" s="208" customFormat="1" ht="20.25" customHeight="1" x14ac:dyDescent="0.15">
      <c r="B154" s="491" t="s">
        <v>774</v>
      </c>
      <c r="C154" s="490"/>
      <c r="D154" s="490"/>
      <c r="E154" s="490"/>
      <c r="F154" s="490"/>
      <c r="G154" s="490"/>
      <c r="H154" s="490"/>
      <c r="I154" s="490"/>
      <c r="J154" s="490"/>
      <c r="K154" s="490"/>
      <c r="L154" s="1044"/>
      <c r="M154" s="1045"/>
      <c r="N154" s="489"/>
      <c r="O154" s="489"/>
      <c r="P154" s="489"/>
      <c r="Q154" s="489"/>
      <c r="R154" s="489"/>
      <c r="S154" s="489"/>
      <c r="T154" s="489"/>
      <c r="U154" s="488"/>
      <c r="V154" s="487"/>
      <c r="W154" s="487"/>
      <c r="X154" s="487"/>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C2.実施欄</formula1>
    </dataValidation>
    <dataValidation type="list" allowBlank="1" showInputMessage="1" showErrorMessage="1" sqref="N127:N128 N57:N75 N79:N85 N89:N110 N115:N123 N131:N132" xr:uid="{00000000-0002-0000-0000-000003000000}">
      <formula1>C1.計画欄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9" fitToWidth="0" fitToHeight="0" orientation="portrait" r:id="rId1"/>
  <headerFooter alignWithMargins="0"/>
  <rowBreaks count="4" manualBreakCount="4">
    <brk id="13" max="21" man="1"/>
    <brk id="42" max="21" man="1"/>
    <brk id="76" max="21" man="1"/>
    <brk id="100"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C17" sqref="C17"/>
    </sheetView>
  </sheetViews>
  <sheetFormatPr defaultColWidth="9" defaultRowHeight="19.5" x14ac:dyDescent="0.3"/>
  <cols>
    <col min="1" max="1" width="2.125" style="581" customWidth="1"/>
    <col min="2" max="2" width="14.625" style="581" customWidth="1"/>
    <col min="3" max="3" width="35" style="581" customWidth="1"/>
    <col min="4" max="4" width="14.625" style="581" customWidth="1"/>
    <col min="5" max="5" width="4.5" style="581" customWidth="1"/>
    <col min="6" max="6" width="19.75" style="581" customWidth="1"/>
    <col min="7" max="7" width="2.125" style="581" customWidth="1"/>
    <col min="8" max="16384" width="9" style="581"/>
  </cols>
  <sheetData>
    <row r="1" spans="2:6" x14ac:dyDescent="0.3">
      <c r="B1" s="581" t="s">
        <v>895</v>
      </c>
    </row>
    <row r="3" spans="2:6" ht="28.5" x14ac:dyDescent="0.45">
      <c r="B3" s="1294" t="s">
        <v>894</v>
      </c>
      <c r="C3" s="1294"/>
      <c r="D3" s="1294"/>
      <c r="E3" s="1294"/>
      <c r="F3" s="1294"/>
    </row>
    <row r="4" spans="2:6" x14ac:dyDescent="0.3">
      <c r="B4" s="1295" t="s">
        <v>896</v>
      </c>
      <c r="C4" s="1295"/>
      <c r="D4" s="1295"/>
      <c r="E4" s="1295"/>
      <c r="F4" s="1295"/>
    </row>
    <row r="5" spans="2:6" x14ac:dyDescent="0.3">
      <c r="B5" s="594"/>
      <c r="C5" s="594"/>
      <c r="D5" s="594"/>
      <c r="E5" s="594"/>
      <c r="F5" s="594"/>
    </row>
    <row r="6" spans="2:6" x14ac:dyDescent="0.3">
      <c r="B6" s="596" t="s">
        <v>892</v>
      </c>
    </row>
    <row r="7" spans="2:6" x14ac:dyDescent="0.3">
      <c r="B7" s="596" t="s">
        <v>891</v>
      </c>
    </row>
    <row r="9" spans="2:6" s="594" customFormat="1" x14ac:dyDescent="0.3">
      <c r="B9" s="595" t="s">
        <v>890</v>
      </c>
      <c r="C9" s="595" t="s">
        <v>889</v>
      </c>
      <c r="D9" s="1298" t="s">
        <v>888</v>
      </c>
      <c r="E9" s="1298"/>
      <c r="F9" s="595" t="s">
        <v>887</v>
      </c>
    </row>
    <row r="10" spans="2:6" s="583" customFormat="1" ht="39.950000000000003" customHeight="1" x14ac:dyDescent="0.15">
      <c r="B10" s="636"/>
      <c r="C10" s="590"/>
      <c r="D10" s="637"/>
      <c r="E10" s="591" t="s">
        <v>885</v>
      </c>
      <c r="F10" s="590"/>
    </row>
    <row r="11" spans="2:6" s="583" customFormat="1" ht="39.950000000000003" customHeight="1" x14ac:dyDescent="0.15">
      <c r="B11" s="590"/>
      <c r="C11" s="593"/>
      <c r="D11" s="592"/>
      <c r="E11" s="591" t="s">
        <v>885</v>
      </c>
      <c r="F11" s="590"/>
    </row>
    <row r="12" spans="2:6" s="583" customFormat="1" ht="39.950000000000003" customHeight="1" x14ac:dyDescent="0.15">
      <c r="B12" s="590"/>
      <c r="C12" s="593"/>
      <c r="D12" s="592"/>
      <c r="E12" s="591" t="s">
        <v>885</v>
      </c>
      <c r="F12" s="590"/>
    </row>
    <row r="13" spans="2:6" s="583" customFormat="1" ht="39.950000000000003" customHeight="1" x14ac:dyDescent="0.15">
      <c r="B13" s="590"/>
      <c r="C13" s="593"/>
      <c r="D13" s="592"/>
      <c r="E13" s="591" t="s">
        <v>885</v>
      </c>
      <c r="F13" s="590"/>
    </row>
    <row r="14" spans="2:6" s="583" customFormat="1" ht="39.950000000000003" customHeight="1" x14ac:dyDescent="0.15">
      <c r="B14" s="590"/>
      <c r="C14" s="593"/>
      <c r="D14" s="592"/>
      <c r="E14" s="591" t="s">
        <v>885</v>
      </c>
      <c r="F14" s="590"/>
    </row>
    <row r="15" spans="2:6" s="583" customFormat="1" ht="39.950000000000003" customHeight="1" x14ac:dyDescent="0.15">
      <c r="B15" s="590"/>
      <c r="C15" s="593"/>
      <c r="D15" s="592"/>
      <c r="E15" s="591" t="s">
        <v>885</v>
      </c>
      <c r="F15" s="590"/>
    </row>
    <row r="16" spans="2:6" s="583" customFormat="1" ht="39.950000000000003" customHeight="1" x14ac:dyDescent="0.15">
      <c r="B16" s="590"/>
      <c r="C16" s="593"/>
      <c r="D16" s="592"/>
      <c r="E16" s="591" t="s">
        <v>885</v>
      </c>
      <c r="F16" s="590"/>
    </row>
    <row r="17" spans="2:6" s="583" customFormat="1" ht="39.950000000000003" customHeight="1" x14ac:dyDescent="0.15">
      <c r="B17" s="590"/>
      <c r="C17" s="593"/>
      <c r="D17" s="592"/>
      <c r="E17" s="591" t="s">
        <v>885</v>
      </c>
      <c r="F17" s="590"/>
    </row>
    <row r="18" spans="2:6" s="583" customFormat="1" ht="39.950000000000003" customHeight="1" x14ac:dyDescent="0.15">
      <c r="B18" s="590"/>
      <c r="C18" s="593"/>
      <c r="D18" s="592"/>
      <c r="E18" s="591" t="s">
        <v>885</v>
      </c>
      <c r="F18" s="590"/>
    </row>
    <row r="19" spans="2:6" s="583" customFormat="1" ht="39.950000000000003" customHeight="1" x14ac:dyDescent="0.15">
      <c r="B19" s="590"/>
      <c r="C19" s="593"/>
      <c r="D19" s="592"/>
      <c r="E19" s="591" t="s">
        <v>885</v>
      </c>
      <c r="F19" s="590"/>
    </row>
    <row r="20" spans="2:6" s="583" customFormat="1" ht="39.950000000000003" customHeight="1" thickBot="1" x14ac:dyDescent="0.2">
      <c r="B20" s="586"/>
      <c r="C20" s="589"/>
      <c r="D20" s="588"/>
      <c r="E20" s="587" t="s">
        <v>885</v>
      </c>
      <c r="F20" s="586"/>
    </row>
    <row r="21" spans="2:6" s="583" customFormat="1" ht="39.950000000000003" customHeight="1" thickTop="1" x14ac:dyDescent="0.15">
      <c r="B21" s="1299" t="s">
        <v>886</v>
      </c>
      <c r="C21" s="1299"/>
      <c r="D21" s="585" t="str">
        <f>IF(SUM(D10:D20)=0,"",SUM(D10:D20))</f>
        <v/>
      </c>
      <c r="E21" s="584" t="s">
        <v>885</v>
      </c>
      <c r="F21" s="584"/>
    </row>
    <row r="22" spans="2:6" s="582" customFormat="1" x14ac:dyDescent="0.15"/>
    <row r="23" spans="2:6" s="582" customFormat="1" x14ac:dyDescent="0.15">
      <c r="B23" s="582" t="s">
        <v>884</v>
      </c>
    </row>
    <row r="24" spans="2:6" s="582" customFormat="1" x14ac:dyDescent="0.15">
      <c r="B24" s="1297" t="s">
        <v>883</v>
      </c>
      <c r="C24" s="1297"/>
      <c r="D24" s="1297" t="s">
        <v>882</v>
      </c>
      <c r="E24" s="1297"/>
      <c r="F24" s="1297"/>
    </row>
    <row r="25" spans="2:6" s="582" customFormat="1" ht="48.75" customHeight="1" x14ac:dyDescent="0.15">
      <c r="B25" s="1296" t="s">
        <v>881</v>
      </c>
      <c r="C25" s="1296"/>
      <c r="D25" s="1296"/>
      <c r="E25" s="1296"/>
      <c r="F25" s="1296"/>
    </row>
    <row r="26" spans="2:6" s="582" customFormat="1" x14ac:dyDescent="0.15"/>
    <row r="27" spans="2:6" x14ac:dyDescent="0.3">
      <c r="B27" s="581" t="s">
        <v>895</v>
      </c>
    </row>
    <row r="29" spans="2:6" ht="28.5" x14ac:dyDescent="0.45">
      <c r="B29" s="1294" t="s">
        <v>894</v>
      </c>
      <c r="C29" s="1294"/>
      <c r="D29" s="1294"/>
      <c r="E29" s="1294"/>
      <c r="F29" s="1294"/>
    </row>
    <row r="30" spans="2:6" x14ac:dyDescent="0.3">
      <c r="B30" s="1295" t="s">
        <v>893</v>
      </c>
      <c r="C30" s="1295"/>
      <c r="D30" s="1295"/>
      <c r="E30" s="1295"/>
      <c r="F30" s="1295"/>
    </row>
    <row r="31" spans="2:6" x14ac:dyDescent="0.3">
      <c r="B31" s="594"/>
      <c r="C31" s="594"/>
      <c r="D31" s="594"/>
      <c r="E31" s="594"/>
      <c r="F31" s="594"/>
    </row>
    <row r="32" spans="2:6" x14ac:dyDescent="0.3">
      <c r="B32" s="596" t="s">
        <v>892</v>
      </c>
    </row>
    <row r="33" spans="2:6" x14ac:dyDescent="0.3">
      <c r="B33" s="596" t="s">
        <v>891</v>
      </c>
    </row>
    <row r="35" spans="2:6" s="594" customFormat="1" x14ac:dyDescent="0.3">
      <c r="B35" s="595" t="s">
        <v>890</v>
      </c>
      <c r="C35" s="595" t="s">
        <v>889</v>
      </c>
      <c r="D35" s="1298" t="s">
        <v>888</v>
      </c>
      <c r="E35" s="1298"/>
      <c r="F35" s="595" t="s">
        <v>887</v>
      </c>
    </row>
    <row r="36" spans="2:6" s="583" customFormat="1" ht="39.950000000000003" customHeight="1" x14ac:dyDescent="0.15">
      <c r="B36" s="590"/>
      <c r="C36" s="593"/>
      <c r="D36" s="592"/>
      <c r="E36" s="591" t="s">
        <v>885</v>
      </c>
      <c r="F36" s="593"/>
    </row>
    <row r="37" spans="2:6" s="583" customFormat="1" ht="39.950000000000003" customHeight="1" x14ac:dyDescent="0.15">
      <c r="B37" s="590"/>
      <c r="C37" s="593"/>
      <c r="D37" s="592"/>
      <c r="E37" s="591" t="s">
        <v>885</v>
      </c>
      <c r="F37" s="590"/>
    </row>
    <row r="38" spans="2:6" s="583" customFormat="1" ht="39.950000000000003" customHeight="1" x14ac:dyDescent="0.15">
      <c r="B38" s="590"/>
      <c r="C38" s="593"/>
      <c r="D38" s="592"/>
      <c r="E38" s="591" t="s">
        <v>885</v>
      </c>
      <c r="F38" s="590"/>
    </row>
    <row r="39" spans="2:6" s="583" customFormat="1" ht="39.950000000000003" customHeight="1" x14ac:dyDescent="0.15">
      <c r="B39" s="590"/>
      <c r="C39" s="593"/>
      <c r="D39" s="592"/>
      <c r="E39" s="591" t="s">
        <v>885</v>
      </c>
      <c r="F39" s="590"/>
    </row>
    <row r="40" spans="2:6" s="583" customFormat="1" ht="39.950000000000003" customHeight="1" x14ac:dyDescent="0.15">
      <c r="B40" s="590"/>
      <c r="C40" s="593"/>
      <c r="D40" s="592"/>
      <c r="E40" s="591" t="s">
        <v>885</v>
      </c>
      <c r="F40" s="590"/>
    </row>
    <row r="41" spans="2:6" s="583" customFormat="1" ht="39.950000000000003" customHeight="1" x14ac:dyDescent="0.15">
      <c r="B41" s="590"/>
      <c r="C41" s="593"/>
      <c r="D41" s="592"/>
      <c r="E41" s="591" t="s">
        <v>885</v>
      </c>
      <c r="F41" s="590"/>
    </row>
    <row r="42" spans="2:6" s="583" customFormat="1" ht="39.950000000000003" customHeight="1" x14ac:dyDescent="0.15">
      <c r="B42" s="590"/>
      <c r="C42" s="593"/>
      <c r="D42" s="592"/>
      <c r="E42" s="591" t="s">
        <v>885</v>
      </c>
      <c r="F42" s="590"/>
    </row>
    <row r="43" spans="2:6" s="583" customFormat="1" ht="39.950000000000003" customHeight="1" x14ac:dyDescent="0.15">
      <c r="B43" s="590"/>
      <c r="C43" s="593"/>
      <c r="D43" s="592"/>
      <c r="E43" s="591" t="s">
        <v>885</v>
      </c>
      <c r="F43" s="590"/>
    </row>
    <row r="44" spans="2:6" s="583" customFormat="1" ht="39.950000000000003" customHeight="1" x14ac:dyDescent="0.15">
      <c r="B44" s="590"/>
      <c r="C44" s="593"/>
      <c r="D44" s="592"/>
      <c r="E44" s="591" t="s">
        <v>885</v>
      </c>
      <c r="F44" s="590"/>
    </row>
    <row r="45" spans="2:6" s="583" customFormat="1" ht="39.950000000000003" customHeight="1" x14ac:dyDescent="0.15">
      <c r="B45" s="590"/>
      <c r="C45" s="593"/>
      <c r="D45" s="592"/>
      <c r="E45" s="591" t="s">
        <v>885</v>
      </c>
      <c r="F45" s="590"/>
    </row>
    <row r="46" spans="2:6" s="583" customFormat="1" ht="39.950000000000003" customHeight="1" thickBot="1" x14ac:dyDescent="0.2">
      <c r="B46" s="586"/>
      <c r="C46" s="589"/>
      <c r="D46" s="588"/>
      <c r="E46" s="587" t="s">
        <v>885</v>
      </c>
      <c r="F46" s="586"/>
    </row>
    <row r="47" spans="2:6" s="583" customFormat="1" ht="39.950000000000003" customHeight="1" thickTop="1" x14ac:dyDescent="0.15">
      <c r="B47" s="1299" t="s">
        <v>886</v>
      </c>
      <c r="C47" s="1299"/>
      <c r="D47" s="585" t="str">
        <f>IF(SUM(D36:D46)=0,"",SUM(D36:D46))</f>
        <v/>
      </c>
      <c r="E47" s="584" t="s">
        <v>885</v>
      </c>
      <c r="F47" s="584"/>
    </row>
    <row r="48" spans="2:6" s="582" customFormat="1" x14ac:dyDescent="0.15"/>
    <row r="49" spans="2:6" s="582" customFormat="1" x14ac:dyDescent="0.15">
      <c r="B49" s="582" t="s">
        <v>884</v>
      </c>
    </row>
    <row r="50" spans="2:6" s="582" customFormat="1" x14ac:dyDescent="0.15">
      <c r="B50" s="1297" t="s">
        <v>883</v>
      </c>
      <c r="C50" s="1297"/>
      <c r="D50" s="1297" t="s">
        <v>882</v>
      </c>
      <c r="E50" s="1297"/>
      <c r="F50" s="1297"/>
    </row>
    <row r="51" spans="2:6" s="582" customFormat="1" ht="48.75" customHeight="1" x14ac:dyDescent="0.15">
      <c r="B51" s="1296" t="s">
        <v>881</v>
      </c>
      <c r="C51" s="1296"/>
      <c r="D51" s="1296"/>
      <c r="E51" s="1296"/>
      <c r="F51" s="1296"/>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23"/>
  <sheetViews>
    <sheetView view="pageBreakPreview" zoomScaleNormal="100" zoomScaleSheetLayoutView="100" workbookViewId="0">
      <selection activeCell="A2" sqref="A2"/>
    </sheetView>
  </sheetViews>
  <sheetFormatPr defaultColWidth="9" defaultRowHeight="18.75" x14ac:dyDescent="0.15"/>
  <cols>
    <col min="1" max="1" width="10.5" style="597" customWidth="1"/>
    <col min="2" max="2" width="15.25" style="597" customWidth="1"/>
    <col min="3" max="3" width="54.25" style="598" customWidth="1"/>
    <col min="4" max="16384" width="9" style="597"/>
  </cols>
  <sheetData>
    <row r="1" spans="1:4" ht="21.75" customHeight="1" x14ac:dyDescent="0.15">
      <c r="A1" s="1300" t="s">
        <v>921</v>
      </c>
      <c r="B1" s="1300"/>
      <c r="C1" s="1300"/>
      <c r="D1" s="1300"/>
    </row>
    <row r="2" spans="1:4" ht="15.75" customHeight="1" x14ac:dyDescent="0.15">
      <c r="A2" s="604"/>
      <c r="C2" s="611"/>
      <c r="D2" s="606" t="s">
        <v>897</v>
      </c>
    </row>
    <row r="3" spans="1:4" ht="15.75" customHeight="1" x14ac:dyDescent="0.15">
      <c r="A3" s="605"/>
      <c r="C3" s="600" t="s">
        <v>205</v>
      </c>
      <c r="D3" s="620">
        <v>200</v>
      </c>
    </row>
    <row r="4" spans="1:4" ht="15.75" customHeight="1" x14ac:dyDescent="0.15">
      <c r="A4" s="605"/>
      <c r="C4" s="600" t="s">
        <v>724</v>
      </c>
      <c r="D4" s="620">
        <v>300</v>
      </c>
    </row>
    <row r="5" spans="1:4" ht="24" customHeight="1" x14ac:dyDescent="0.15">
      <c r="A5" s="605" t="s">
        <v>723</v>
      </c>
      <c r="B5" s="604"/>
      <c r="C5" s="603"/>
      <c r="D5" s="602"/>
    </row>
    <row r="6" spans="1:4" ht="6.75" customHeight="1" x14ac:dyDescent="0.15">
      <c r="A6" s="605"/>
      <c r="B6" s="604"/>
      <c r="C6" s="603"/>
      <c r="D6" s="602"/>
    </row>
    <row r="7" spans="1:4" ht="21" customHeight="1" x14ac:dyDescent="0.15">
      <c r="A7" s="608" t="s">
        <v>920</v>
      </c>
      <c r="B7" s="604"/>
      <c r="C7" s="603"/>
      <c r="D7" s="602"/>
    </row>
    <row r="8" spans="1:4" ht="15.75" customHeight="1" x14ac:dyDescent="0.15">
      <c r="A8" s="1301" t="s">
        <v>902</v>
      </c>
      <c r="B8" s="1302"/>
      <c r="C8" s="673" t="s">
        <v>59</v>
      </c>
      <c r="D8" s="599" t="s">
        <v>897</v>
      </c>
    </row>
    <row r="9" spans="1:4" ht="15.75" customHeight="1" x14ac:dyDescent="0.15">
      <c r="A9" s="1303" t="s">
        <v>231</v>
      </c>
      <c r="B9" s="678" t="s">
        <v>719</v>
      </c>
      <c r="C9" s="678" t="s">
        <v>232</v>
      </c>
      <c r="D9" s="599">
        <v>1</v>
      </c>
    </row>
    <row r="10" spans="1:4" ht="15.75" customHeight="1" x14ac:dyDescent="0.15">
      <c r="A10" s="1304"/>
      <c r="B10" s="678" t="s">
        <v>136</v>
      </c>
      <c r="C10" s="678" t="s">
        <v>647</v>
      </c>
      <c r="D10" s="599">
        <v>2</v>
      </c>
    </row>
    <row r="11" spans="1:4" ht="15.75" customHeight="1" x14ac:dyDescent="0.15">
      <c r="A11" s="1305" t="s">
        <v>76</v>
      </c>
      <c r="B11" s="1306"/>
      <c r="C11" s="619" t="s">
        <v>919</v>
      </c>
      <c r="D11" s="599">
        <v>3</v>
      </c>
    </row>
    <row r="12" spans="1:4" ht="15.75" customHeight="1" x14ac:dyDescent="0.15">
      <c r="A12" s="1307" t="s">
        <v>142</v>
      </c>
      <c r="B12" s="1308" t="s">
        <v>715</v>
      </c>
      <c r="C12" s="678" t="s">
        <v>918</v>
      </c>
      <c r="D12" s="599">
        <v>4</v>
      </c>
    </row>
    <row r="13" spans="1:4" ht="15.75" customHeight="1" x14ac:dyDescent="0.15">
      <c r="A13" s="1307"/>
      <c r="B13" s="1308"/>
      <c r="C13" s="601" t="s">
        <v>917</v>
      </c>
      <c r="D13" s="599">
        <v>5</v>
      </c>
    </row>
    <row r="14" spans="1:4" ht="15.75" customHeight="1" x14ac:dyDescent="0.15">
      <c r="A14" s="1307"/>
      <c r="B14" s="1308"/>
      <c r="C14" s="676" t="s">
        <v>916</v>
      </c>
      <c r="D14" s="599">
        <v>6</v>
      </c>
    </row>
    <row r="15" spans="1:4" ht="15.75" customHeight="1" x14ac:dyDescent="0.15">
      <c r="A15" s="1307"/>
      <c r="B15" s="1309" t="s">
        <v>706</v>
      </c>
      <c r="C15" s="678" t="s">
        <v>705</v>
      </c>
      <c r="D15" s="599">
        <v>7</v>
      </c>
    </row>
    <row r="16" spans="1:4" ht="15.75" customHeight="1" x14ac:dyDescent="0.15">
      <c r="A16" s="1307"/>
      <c r="B16" s="1310"/>
      <c r="C16" s="678" t="s">
        <v>702</v>
      </c>
      <c r="D16" s="599">
        <v>8</v>
      </c>
    </row>
    <row r="17" spans="1:4" ht="15.75" customHeight="1" x14ac:dyDescent="0.15">
      <c r="A17" s="1307"/>
      <c r="B17" s="1310"/>
      <c r="C17" s="678" t="s">
        <v>915</v>
      </c>
      <c r="D17" s="599">
        <v>9</v>
      </c>
    </row>
    <row r="18" spans="1:4" ht="15.75" customHeight="1" x14ac:dyDescent="0.15">
      <c r="A18" s="1307"/>
      <c r="B18" s="1311"/>
      <c r="C18" s="681" t="s">
        <v>986</v>
      </c>
      <c r="D18" s="682">
        <v>100</v>
      </c>
    </row>
    <row r="19" spans="1:4" ht="15.75" customHeight="1" x14ac:dyDescent="0.15">
      <c r="A19" s="1307"/>
      <c r="B19" s="1312"/>
      <c r="C19" s="681" t="s">
        <v>987</v>
      </c>
      <c r="D19" s="682">
        <v>101</v>
      </c>
    </row>
    <row r="20" spans="1:4" ht="15.75" customHeight="1" x14ac:dyDescent="0.15">
      <c r="A20" s="1307"/>
      <c r="B20" s="1308" t="s">
        <v>696</v>
      </c>
      <c r="C20" s="676" t="s">
        <v>695</v>
      </c>
      <c r="D20" s="599">
        <v>10</v>
      </c>
    </row>
    <row r="21" spans="1:4" ht="15.75" customHeight="1" x14ac:dyDescent="0.15">
      <c r="A21" s="1307"/>
      <c r="B21" s="1308"/>
      <c r="C21" s="676" t="s">
        <v>693</v>
      </c>
      <c r="D21" s="599">
        <v>11</v>
      </c>
    </row>
    <row r="22" spans="1:4" ht="15.75" customHeight="1" x14ac:dyDescent="0.15">
      <c r="A22" s="1307"/>
      <c r="B22" s="1308"/>
      <c r="C22" s="676" t="s">
        <v>691</v>
      </c>
      <c r="D22" s="599">
        <v>12</v>
      </c>
    </row>
    <row r="23" spans="1:4" ht="15.75" customHeight="1" x14ac:dyDescent="0.15">
      <c r="A23" s="1307"/>
      <c r="B23" s="1313" t="s">
        <v>3</v>
      </c>
      <c r="C23" s="676" t="s">
        <v>690</v>
      </c>
      <c r="D23" s="599">
        <v>13</v>
      </c>
    </row>
    <row r="24" spans="1:4" ht="15.75" customHeight="1" x14ac:dyDescent="0.15">
      <c r="A24" s="1307"/>
      <c r="B24" s="1314"/>
      <c r="C24" s="676" t="s">
        <v>688</v>
      </c>
      <c r="D24" s="599">
        <v>14</v>
      </c>
    </row>
    <row r="25" spans="1:4" ht="15.75" customHeight="1" x14ac:dyDescent="0.15">
      <c r="A25" s="1307"/>
      <c r="B25" s="1314"/>
      <c r="C25" s="676" t="s">
        <v>914</v>
      </c>
      <c r="D25" s="599">
        <v>15</v>
      </c>
    </row>
    <row r="26" spans="1:4" ht="15.75" customHeight="1" x14ac:dyDescent="0.15">
      <c r="A26" s="1307"/>
      <c r="B26" s="1314"/>
      <c r="C26" s="683" t="s">
        <v>986</v>
      </c>
      <c r="D26" s="682">
        <v>102</v>
      </c>
    </row>
    <row r="27" spans="1:4" ht="15.75" customHeight="1" x14ac:dyDescent="0.15">
      <c r="A27" s="1307"/>
      <c r="B27" s="1314"/>
      <c r="C27" s="683" t="s">
        <v>987</v>
      </c>
      <c r="D27" s="682">
        <v>103</v>
      </c>
    </row>
    <row r="28" spans="1:4" ht="15.75" customHeight="1" x14ac:dyDescent="0.15">
      <c r="A28" s="1307"/>
      <c r="B28" s="1315"/>
      <c r="C28" s="683" t="s">
        <v>988</v>
      </c>
      <c r="D28" s="682">
        <v>104</v>
      </c>
    </row>
    <row r="29" spans="1:4" ht="15.75" customHeight="1" x14ac:dyDescent="0.15">
      <c r="A29" s="1307"/>
      <c r="B29" s="1316" t="s">
        <v>92</v>
      </c>
      <c r="C29" s="600" t="s">
        <v>681</v>
      </c>
      <c r="D29" s="599">
        <v>16</v>
      </c>
    </row>
    <row r="30" spans="1:4" ht="15.75" customHeight="1" x14ac:dyDescent="0.15">
      <c r="A30" s="1307"/>
      <c r="B30" s="1317"/>
      <c r="C30" s="684" t="s">
        <v>989</v>
      </c>
      <c r="D30" s="682">
        <v>105</v>
      </c>
    </row>
    <row r="31" spans="1:4" ht="15.75" customHeight="1" x14ac:dyDescent="0.15">
      <c r="A31" s="1307"/>
      <c r="B31" s="1318"/>
      <c r="C31" s="684" t="s">
        <v>990</v>
      </c>
      <c r="D31" s="682">
        <v>106</v>
      </c>
    </row>
    <row r="32" spans="1:4" ht="15.75" customHeight="1" x14ac:dyDescent="0.15">
      <c r="A32" s="618"/>
      <c r="D32" s="617"/>
    </row>
    <row r="33" spans="1:4" ht="21.75" customHeight="1" x14ac:dyDescent="0.15">
      <c r="A33" s="608" t="s">
        <v>913</v>
      </c>
      <c r="B33" s="618"/>
      <c r="D33" s="617"/>
    </row>
    <row r="34" spans="1:4" ht="15.75" customHeight="1" x14ac:dyDescent="0.15">
      <c r="A34" s="1301" t="s">
        <v>902</v>
      </c>
      <c r="B34" s="1302"/>
      <c r="C34" s="673" t="s">
        <v>59</v>
      </c>
      <c r="D34" s="599" t="s">
        <v>897</v>
      </c>
    </row>
    <row r="35" spans="1:4" ht="15.75" customHeight="1" x14ac:dyDescent="0.15">
      <c r="A35" s="1305" t="s">
        <v>912</v>
      </c>
      <c r="B35" s="1306"/>
      <c r="C35" s="616" t="s">
        <v>675</v>
      </c>
      <c r="D35" s="606">
        <v>17</v>
      </c>
    </row>
    <row r="36" spans="1:4" ht="15.75" customHeight="1" x14ac:dyDescent="0.15">
      <c r="A36" s="1305"/>
      <c r="B36" s="1306"/>
      <c r="C36" s="616" t="s">
        <v>673</v>
      </c>
      <c r="D36" s="606">
        <v>18</v>
      </c>
    </row>
    <row r="37" spans="1:4" ht="15.75" customHeight="1" x14ac:dyDescent="0.15">
      <c r="A37" s="1305"/>
      <c r="B37" s="1306"/>
      <c r="C37" s="616" t="s">
        <v>671</v>
      </c>
      <c r="D37" s="606">
        <v>19</v>
      </c>
    </row>
    <row r="38" spans="1:4" ht="15.75" customHeight="1" x14ac:dyDescent="0.15">
      <c r="A38" s="1305"/>
      <c r="B38" s="1306"/>
      <c r="C38" s="616" t="s">
        <v>669</v>
      </c>
      <c r="D38" s="606">
        <v>20</v>
      </c>
    </row>
    <row r="39" spans="1:4" ht="15.75" customHeight="1" x14ac:dyDescent="0.15">
      <c r="A39" s="1305"/>
      <c r="B39" s="1306"/>
      <c r="C39" s="616" t="s">
        <v>667</v>
      </c>
      <c r="D39" s="606">
        <v>21</v>
      </c>
    </row>
    <row r="40" spans="1:4" ht="15.75" customHeight="1" x14ac:dyDescent="0.15">
      <c r="A40" s="1305"/>
      <c r="B40" s="1306"/>
      <c r="C40" s="616" t="s">
        <v>665</v>
      </c>
      <c r="D40" s="606">
        <v>22</v>
      </c>
    </row>
    <row r="41" spans="1:4" ht="15.75" customHeight="1" x14ac:dyDescent="0.15">
      <c r="A41" s="1305"/>
      <c r="B41" s="1306"/>
      <c r="C41" s="616" t="s">
        <v>663</v>
      </c>
      <c r="D41" s="606">
        <v>23</v>
      </c>
    </row>
    <row r="42" spans="1:4" ht="7.5" customHeight="1" x14ac:dyDescent="0.15">
      <c r="A42" s="604"/>
      <c r="B42" s="604"/>
      <c r="C42" s="603"/>
      <c r="D42" s="602"/>
    </row>
    <row r="43" spans="1:4" ht="24" customHeight="1" x14ac:dyDescent="0.15">
      <c r="A43" s="605" t="s">
        <v>662</v>
      </c>
      <c r="B43" s="604"/>
      <c r="C43" s="603"/>
      <c r="D43" s="602"/>
    </row>
    <row r="44" spans="1:4" ht="9" customHeight="1" x14ac:dyDescent="0.15">
      <c r="A44" s="605"/>
      <c r="B44" s="604"/>
      <c r="C44" s="603"/>
      <c r="D44" s="602"/>
    </row>
    <row r="45" spans="1:4" ht="18.75" customHeight="1" x14ac:dyDescent="0.15">
      <c r="A45" s="608" t="s">
        <v>911</v>
      </c>
      <c r="B45" s="604"/>
      <c r="C45" s="603"/>
      <c r="D45" s="602"/>
    </row>
    <row r="46" spans="1:4" ht="15.75" customHeight="1" x14ac:dyDescent="0.15">
      <c r="A46" s="1301" t="s">
        <v>902</v>
      </c>
      <c r="B46" s="1302"/>
      <c r="C46" s="673" t="s">
        <v>59</v>
      </c>
      <c r="D46" s="606" t="s">
        <v>897</v>
      </c>
    </row>
    <row r="47" spans="1:4" ht="15.75" customHeight="1" x14ac:dyDescent="0.15">
      <c r="A47" s="1313" t="s">
        <v>297</v>
      </c>
      <c r="B47" s="1309" t="s">
        <v>660</v>
      </c>
      <c r="C47" s="676" t="s">
        <v>659</v>
      </c>
      <c r="D47" s="606">
        <v>24</v>
      </c>
    </row>
    <row r="48" spans="1:4" ht="15.75" customHeight="1" x14ac:dyDescent="0.15">
      <c r="A48" s="1314"/>
      <c r="B48" s="1310"/>
      <c r="C48" s="615" t="s">
        <v>656</v>
      </c>
      <c r="D48" s="606">
        <v>25</v>
      </c>
    </row>
    <row r="49" spans="1:4" ht="15.75" customHeight="1" x14ac:dyDescent="0.15">
      <c r="A49" s="1314"/>
      <c r="B49" s="1310"/>
      <c r="C49" s="676" t="s">
        <v>653</v>
      </c>
      <c r="D49" s="606">
        <v>26</v>
      </c>
    </row>
    <row r="50" spans="1:4" ht="15.75" customHeight="1" x14ac:dyDescent="0.15">
      <c r="A50" s="1314"/>
      <c r="B50" s="1310"/>
      <c r="C50" s="676" t="s">
        <v>650</v>
      </c>
      <c r="D50" s="606">
        <v>27</v>
      </c>
    </row>
    <row r="51" spans="1:4" ht="15.75" customHeight="1" x14ac:dyDescent="0.15">
      <c r="A51" s="1315"/>
      <c r="B51" s="609" t="s">
        <v>136</v>
      </c>
      <c r="C51" s="614" t="s">
        <v>647</v>
      </c>
      <c r="D51" s="606">
        <v>28</v>
      </c>
    </row>
    <row r="52" spans="1:4" ht="15.75" customHeight="1" x14ac:dyDescent="0.15">
      <c r="A52" s="1319" t="s">
        <v>76</v>
      </c>
      <c r="B52" s="1320"/>
      <c r="C52" s="614" t="s">
        <v>646</v>
      </c>
      <c r="D52" s="606">
        <v>29</v>
      </c>
    </row>
    <row r="53" spans="1:4" ht="15.75" customHeight="1" x14ac:dyDescent="0.15">
      <c r="A53" s="1313" t="s">
        <v>142</v>
      </c>
      <c r="B53" s="680" t="s">
        <v>247</v>
      </c>
      <c r="C53" s="674" t="s">
        <v>642</v>
      </c>
      <c r="D53" s="606">
        <v>30</v>
      </c>
    </row>
    <row r="54" spans="1:4" ht="15.75" customHeight="1" x14ac:dyDescent="0.15">
      <c r="A54" s="1314"/>
      <c r="B54" s="1321" t="s">
        <v>1</v>
      </c>
      <c r="C54" s="678" t="s">
        <v>634</v>
      </c>
      <c r="D54" s="606">
        <v>31</v>
      </c>
    </row>
    <row r="55" spans="1:4" ht="15.75" customHeight="1" x14ac:dyDescent="0.15">
      <c r="A55" s="1314"/>
      <c r="B55" s="1322"/>
      <c r="C55" s="681" t="s">
        <v>930</v>
      </c>
      <c r="D55" s="685">
        <v>107</v>
      </c>
    </row>
    <row r="56" spans="1:4" ht="15.75" customHeight="1" x14ac:dyDescent="0.15">
      <c r="A56" s="1314"/>
      <c r="B56" s="680" t="s">
        <v>2</v>
      </c>
      <c r="C56" s="678" t="s">
        <v>618</v>
      </c>
      <c r="D56" s="606">
        <v>32</v>
      </c>
    </row>
    <row r="57" spans="1:4" ht="15.75" customHeight="1" x14ac:dyDescent="0.15">
      <c r="A57" s="1314"/>
      <c r="B57" s="1313" t="s">
        <v>3</v>
      </c>
      <c r="C57" s="678" t="s">
        <v>609</v>
      </c>
      <c r="D57" s="606">
        <v>33</v>
      </c>
    </row>
    <row r="58" spans="1:4" ht="15.75" customHeight="1" x14ac:dyDescent="0.15">
      <c r="A58" s="1315"/>
      <c r="B58" s="1315"/>
      <c r="C58" s="681" t="s">
        <v>991</v>
      </c>
      <c r="D58" s="685">
        <v>108</v>
      </c>
    </row>
    <row r="59" spans="1:4" ht="15.75" customHeight="1" x14ac:dyDescent="0.15">
      <c r="A59" s="604"/>
      <c r="B59" s="604"/>
      <c r="C59" s="603"/>
      <c r="D59" s="602"/>
    </row>
    <row r="60" spans="1:4" ht="25.5" customHeight="1" x14ac:dyDescent="0.15">
      <c r="A60" s="608" t="s">
        <v>910</v>
      </c>
      <c r="B60" s="604"/>
      <c r="C60" s="613"/>
      <c r="D60" s="602"/>
    </row>
    <row r="61" spans="1:4" ht="17.25" customHeight="1" x14ac:dyDescent="0.15">
      <c r="A61" s="1316" t="s">
        <v>902</v>
      </c>
      <c r="B61" s="1323"/>
      <c r="C61" s="1324" t="s">
        <v>901</v>
      </c>
      <c r="D61" s="1326" t="s">
        <v>909</v>
      </c>
    </row>
    <row r="62" spans="1:4" ht="17.25" customHeight="1" x14ac:dyDescent="0.15">
      <c r="A62" s="612"/>
      <c r="B62" s="673" t="s">
        <v>519</v>
      </c>
      <c r="C62" s="1325"/>
      <c r="D62" s="1327"/>
    </row>
    <row r="63" spans="1:4" ht="17.25" customHeight="1" x14ac:dyDescent="0.15">
      <c r="A63" s="1308" t="s">
        <v>136</v>
      </c>
      <c r="B63" s="600" t="s">
        <v>586</v>
      </c>
      <c r="C63" s="609" t="s">
        <v>599</v>
      </c>
      <c r="D63" s="606">
        <v>34</v>
      </c>
    </row>
    <row r="64" spans="1:4" ht="17.25" customHeight="1" x14ac:dyDescent="0.15">
      <c r="A64" s="1308"/>
      <c r="B64" s="600" t="s">
        <v>597</v>
      </c>
      <c r="C64" s="609" t="s">
        <v>596</v>
      </c>
      <c r="D64" s="606">
        <v>35</v>
      </c>
    </row>
    <row r="65" spans="1:4" ht="34.5" customHeight="1" x14ac:dyDescent="0.15">
      <c r="A65" s="1308"/>
      <c r="B65" s="611" t="s">
        <v>906</v>
      </c>
      <c r="C65" s="609" t="s">
        <v>908</v>
      </c>
      <c r="D65" s="606">
        <v>36</v>
      </c>
    </row>
    <row r="66" spans="1:4" ht="32.25" customHeight="1" x14ac:dyDescent="0.15">
      <c r="A66" s="1308"/>
      <c r="B66" s="610" t="s">
        <v>905</v>
      </c>
      <c r="C66" s="609" t="s">
        <v>907</v>
      </c>
      <c r="D66" s="606">
        <v>37</v>
      </c>
    </row>
    <row r="67" spans="1:4" ht="17.25" customHeight="1" x14ac:dyDescent="0.15">
      <c r="A67" s="1308"/>
      <c r="B67" s="600" t="s">
        <v>547</v>
      </c>
      <c r="C67" s="609" t="s">
        <v>588</v>
      </c>
      <c r="D67" s="606">
        <v>38</v>
      </c>
    </row>
    <row r="68" spans="1:4" ht="17.25" customHeight="1" x14ac:dyDescent="0.15">
      <c r="A68" s="1308" t="s">
        <v>142</v>
      </c>
      <c r="B68" s="1328" t="s">
        <v>586</v>
      </c>
      <c r="C68" s="609" t="s">
        <v>585</v>
      </c>
      <c r="D68" s="606">
        <v>39</v>
      </c>
    </row>
    <row r="69" spans="1:4" ht="17.25" customHeight="1" x14ac:dyDescent="0.15">
      <c r="A69" s="1308"/>
      <c r="B69" s="1328"/>
      <c r="C69" s="609" t="s">
        <v>583</v>
      </c>
      <c r="D69" s="606">
        <v>40</v>
      </c>
    </row>
    <row r="70" spans="1:4" ht="17.25" customHeight="1" x14ac:dyDescent="0.15">
      <c r="A70" s="1308"/>
      <c r="B70" s="1328"/>
      <c r="C70" s="609" t="s">
        <v>581</v>
      </c>
      <c r="D70" s="606">
        <v>41</v>
      </c>
    </row>
    <row r="71" spans="1:4" ht="17.25" customHeight="1" x14ac:dyDescent="0.15">
      <c r="A71" s="1308"/>
      <c r="B71" s="1328" t="s">
        <v>316</v>
      </c>
      <c r="C71" s="609" t="s">
        <v>575</v>
      </c>
      <c r="D71" s="606">
        <v>42</v>
      </c>
    </row>
    <row r="72" spans="1:4" ht="17.25" customHeight="1" x14ac:dyDescent="0.15">
      <c r="A72" s="1308"/>
      <c r="B72" s="1328"/>
      <c r="C72" s="609" t="s">
        <v>573</v>
      </c>
      <c r="D72" s="606">
        <v>43</v>
      </c>
    </row>
    <row r="73" spans="1:4" ht="17.25" customHeight="1" x14ac:dyDescent="0.15">
      <c r="A73" s="1308"/>
      <c r="B73" s="1328"/>
      <c r="C73" s="609" t="s">
        <v>569</v>
      </c>
      <c r="D73" s="606">
        <v>44</v>
      </c>
    </row>
    <row r="74" spans="1:4" ht="17.25" customHeight="1" x14ac:dyDescent="0.15">
      <c r="A74" s="1308"/>
      <c r="B74" s="1308" t="s">
        <v>906</v>
      </c>
      <c r="C74" s="609" t="s">
        <v>562</v>
      </c>
      <c r="D74" s="606">
        <v>45</v>
      </c>
    </row>
    <row r="75" spans="1:4" ht="17.25" customHeight="1" x14ac:dyDescent="0.15">
      <c r="A75" s="1308"/>
      <c r="B75" s="1308"/>
      <c r="C75" s="609" t="s">
        <v>559</v>
      </c>
      <c r="D75" s="606">
        <v>46</v>
      </c>
    </row>
    <row r="76" spans="1:4" ht="17.25" customHeight="1" x14ac:dyDescent="0.15">
      <c r="A76" s="1308"/>
      <c r="B76" s="1308"/>
      <c r="C76" s="609" t="s">
        <v>557</v>
      </c>
      <c r="D76" s="606">
        <v>47</v>
      </c>
    </row>
    <row r="77" spans="1:4" ht="17.25" customHeight="1" x14ac:dyDescent="0.15">
      <c r="A77" s="1308"/>
      <c r="B77" s="1329" t="s">
        <v>905</v>
      </c>
      <c r="C77" s="609" t="s">
        <v>552</v>
      </c>
      <c r="D77" s="606">
        <v>48</v>
      </c>
    </row>
    <row r="78" spans="1:4" ht="17.25" customHeight="1" x14ac:dyDescent="0.15">
      <c r="A78" s="1308"/>
      <c r="B78" s="1329"/>
      <c r="C78" s="609" t="s">
        <v>904</v>
      </c>
      <c r="D78" s="606">
        <v>49</v>
      </c>
    </row>
    <row r="79" spans="1:4" ht="17.25" customHeight="1" x14ac:dyDescent="0.15">
      <c r="A79" s="1308"/>
      <c r="B79" s="678" t="s">
        <v>547</v>
      </c>
      <c r="C79" s="609" t="s">
        <v>546</v>
      </c>
      <c r="D79" s="606">
        <v>50</v>
      </c>
    </row>
    <row r="80" spans="1:4" ht="17.25" customHeight="1" x14ac:dyDescent="0.15">
      <c r="A80" s="1330" t="s">
        <v>145</v>
      </c>
      <c r="B80" s="1331"/>
      <c r="C80" s="600" t="s">
        <v>544</v>
      </c>
      <c r="D80" s="606">
        <v>51</v>
      </c>
    </row>
    <row r="81" spans="1:4" ht="17.25" customHeight="1" x14ac:dyDescent="0.15">
      <c r="A81" s="604"/>
      <c r="B81" s="604"/>
      <c r="C81" s="603"/>
      <c r="D81" s="602"/>
    </row>
    <row r="82" spans="1:4" ht="17.25" customHeight="1" x14ac:dyDescent="0.15">
      <c r="A82" s="608" t="s">
        <v>903</v>
      </c>
      <c r="B82" s="607"/>
      <c r="C82" s="603"/>
      <c r="D82" s="602"/>
    </row>
    <row r="83" spans="1:4" ht="17.25" customHeight="1" x14ac:dyDescent="0.15">
      <c r="A83" s="1323" t="s">
        <v>902</v>
      </c>
      <c r="B83" s="1323"/>
      <c r="C83" s="679" t="s">
        <v>901</v>
      </c>
      <c r="D83" s="606" t="s">
        <v>897</v>
      </c>
    </row>
    <row r="84" spans="1:4" ht="17.25" customHeight="1" x14ac:dyDescent="0.15">
      <c r="A84" s="1308" t="s">
        <v>900</v>
      </c>
      <c r="B84" s="1308"/>
      <c r="C84" s="600" t="s">
        <v>535</v>
      </c>
      <c r="D84" s="606">
        <v>52</v>
      </c>
    </row>
    <row r="85" spans="1:4" ht="17.25" customHeight="1" x14ac:dyDescent="0.15">
      <c r="A85" s="1308"/>
      <c r="B85" s="1308"/>
      <c r="C85" s="600" t="s">
        <v>533</v>
      </c>
      <c r="D85" s="606">
        <v>53</v>
      </c>
    </row>
    <row r="86" spans="1:4" ht="17.25" customHeight="1" x14ac:dyDescent="0.15">
      <c r="A86" s="1308"/>
      <c r="B86" s="1308"/>
      <c r="C86" s="600" t="s">
        <v>531</v>
      </c>
      <c r="D86" s="606">
        <v>54</v>
      </c>
    </row>
    <row r="87" spans="1:4" ht="17.25" customHeight="1" x14ac:dyDescent="0.15">
      <c r="A87" s="1308"/>
      <c r="B87" s="1308"/>
      <c r="C87" s="600" t="s">
        <v>529</v>
      </c>
      <c r="D87" s="606">
        <v>55</v>
      </c>
    </row>
    <row r="88" spans="1:4" ht="17.25" customHeight="1" x14ac:dyDescent="0.15">
      <c r="A88" s="1308"/>
      <c r="B88" s="1308"/>
      <c r="C88" s="600" t="s">
        <v>527</v>
      </c>
      <c r="D88" s="606">
        <v>56</v>
      </c>
    </row>
    <row r="89" spans="1:4" ht="17.25" customHeight="1" x14ac:dyDescent="0.15">
      <c r="A89" s="1308"/>
      <c r="B89" s="1308"/>
      <c r="C89" s="600" t="s">
        <v>899</v>
      </c>
      <c r="D89" s="606">
        <v>57</v>
      </c>
    </row>
    <row r="90" spans="1:4" ht="17.25" customHeight="1" x14ac:dyDescent="0.15">
      <c r="A90" s="1308"/>
      <c r="B90" s="1308"/>
      <c r="C90" s="600" t="s">
        <v>898</v>
      </c>
      <c r="D90" s="606">
        <v>58</v>
      </c>
    </row>
    <row r="91" spans="1:4" ht="17.25" customHeight="1" x14ac:dyDescent="0.15">
      <c r="A91" s="1308"/>
      <c r="B91" s="1308"/>
      <c r="C91" s="600" t="s">
        <v>173</v>
      </c>
      <c r="D91" s="606">
        <v>59</v>
      </c>
    </row>
    <row r="92" spans="1:4" ht="17.25" customHeight="1" x14ac:dyDescent="0.15">
      <c r="A92" s="1308"/>
      <c r="B92" s="1308"/>
      <c r="C92" s="600" t="s">
        <v>522</v>
      </c>
      <c r="D92" s="606">
        <v>60</v>
      </c>
    </row>
    <row r="93" spans="1:4" ht="17.25" customHeight="1" x14ac:dyDescent="0.15">
      <c r="A93" s="604"/>
      <c r="B93" s="604"/>
      <c r="C93" s="603"/>
      <c r="D93" s="602"/>
    </row>
    <row r="94" spans="1:4" ht="30.75" customHeight="1" x14ac:dyDescent="0.15">
      <c r="A94" s="605" t="s">
        <v>521</v>
      </c>
      <c r="B94" s="604"/>
      <c r="C94" s="603"/>
      <c r="D94" s="602"/>
    </row>
    <row r="95" spans="1:4" ht="7.5" customHeight="1" x14ac:dyDescent="0.15">
      <c r="A95" s="604"/>
      <c r="B95" s="604"/>
      <c r="C95" s="603"/>
      <c r="D95" s="602"/>
    </row>
    <row r="96" spans="1:4" ht="17.25" customHeight="1" x14ac:dyDescent="0.15">
      <c r="A96" s="1324" t="s">
        <v>58</v>
      </c>
      <c r="B96" s="1332"/>
      <c r="C96" s="1316" t="s">
        <v>59</v>
      </c>
      <c r="D96" s="1326" t="s">
        <v>897</v>
      </c>
    </row>
    <row r="97" spans="1:4" ht="17.25" customHeight="1" x14ac:dyDescent="0.15">
      <c r="A97" s="677"/>
      <c r="B97" s="673" t="s">
        <v>159</v>
      </c>
      <c r="C97" s="1318"/>
      <c r="D97" s="1327"/>
    </row>
    <row r="98" spans="1:4" ht="17.25" customHeight="1" x14ac:dyDescent="0.15">
      <c r="A98" s="1313" t="s">
        <v>142</v>
      </c>
      <c r="B98" s="1333" t="s">
        <v>1</v>
      </c>
      <c r="C98" s="678" t="s">
        <v>517</v>
      </c>
      <c r="D98" s="599">
        <v>61</v>
      </c>
    </row>
    <row r="99" spans="1:4" ht="17.25" customHeight="1" x14ac:dyDescent="0.15">
      <c r="A99" s="1314"/>
      <c r="B99" s="1334"/>
      <c r="C99" s="686" t="s">
        <v>931</v>
      </c>
      <c r="D99" s="682">
        <v>109</v>
      </c>
    </row>
    <row r="100" spans="1:4" ht="17.25" customHeight="1" x14ac:dyDescent="0.15">
      <c r="A100" s="1314"/>
      <c r="B100" s="1334"/>
      <c r="C100" s="686" t="s">
        <v>932</v>
      </c>
      <c r="D100" s="682">
        <v>110</v>
      </c>
    </row>
    <row r="101" spans="1:4" ht="17.25" customHeight="1" x14ac:dyDescent="0.15">
      <c r="A101" s="1314"/>
      <c r="B101" s="1334"/>
      <c r="C101" s="686" t="s">
        <v>933</v>
      </c>
      <c r="D101" s="682">
        <v>111</v>
      </c>
    </row>
    <row r="102" spans="1:4" ht="17.25" customHeight="1" x14ac:dyDescent="0.15">
      <c r="A102" s="1314"/>
      <c r="B102" s="1334"/>
      <c r="C102" s="686" t="s">
        <v>934</v>
      </c>
      <c r="D102" s="682">
        <v>112</v>
      </c>
    </row>
    <row r="103" spans="1:4" ht="17.25" customHeight="1" x14ac:dyDescent="0.15">
      <c r="A103" s="1314"/>
      <c r="B103" s="1334"/>
      <c r="C103" s="675" t="s">
        <v>510</v>
      </c>
      <c r="D103" s="599">
        <v>62</v>
      </c>
    </row>
    <row r="104" spans="1:4" ht="17.25" customHeight="1" x14ac:dyDescent="0.15">
      <c r="A104" s="1314"/>
      <c r="B104" s="1334"/>
      <c r="C104" s="687" t="s">
        <v>935</v>
      </c>
      <c r="D104" s="682">
        <v>113</v>
      </c>
    </row>
    <row r="105" spans="1:4" ht="17.25" customHeight="1" x14ac:dyDescent="0.15">
      <c r="A105" s="1314"/>
      <c r="B105" s="1334"/>
      <c r="C105" s="687" t="s">
        <v>936</v>
      </c>
      <c r="D105" s="682">
        <v>114</v>
      </c>
    </row>
    <row r="106" spans="1:4" ht="17.25" customHeight="1" x14ac:dyDescent="0.15">
      <c r="A106" s="1314"/>
      <c r="B106" s="1334"/>
      <c r="C106" s="687" t="s">
        <v>937</v>
      </c>
      <c r="D106" s="682">
        <v>115</v>
      </c>
    </row>
    <row r="107" spans="1:4" ht="17.25" customHeight="1" x14ac:dyDescent="0.15">
      <c r="A107" s="1314"/>
      <c r="B107" s="1334"/>
      <c r="C107" s="687" t="s">
        <v>938</v>
      </c>
      <c r="D107" s="682">
        <v>116</v>
      </c>
    </row>
    <row r="108" spans="1:4" ht="17.25" customHeight="1" x14ac:dyDescent="0.15">
      <c r="A108" s="1314"/>
      <c r="B108" s="1335"/>
      <c r="C108" s="687" t="s">
        <v>939</v>
      </c>
      <c r="D108" s="682">
        <v>117</v>
      </c>
    </row>
    <row r="109" spans="1:4" ht="17.25" customHeight="1" x14ac:dyDescent="0.15">
      <c r="A109" s="1314"/>
      <c r="B109" s="1313" t="s">
        <v>2</v>
      </c>
      <c r="C109" s="675" t="s">
        <v>506</v>
      </c>
      <c r="D109" s="599">
        <v>63</v>
      </c>
    </row>
    <row r="110" spans="1:4" ht="17.25" customHeight="1" x14ac:dyDescent="0.15">
      <c r="A110" s="1314"/>
      <c r="B110" s="1314"/>
      <c r="C110" s="600" t="s">
        <v>502</v>
      </c>
      <c r="D110" s="599">
        <v>64</v>
      </c>
    </row>
    <row r="111" spans="1:4" ht="17.25" customHeight="1" x14ac:dyDescent="0.15">
      <c r="A111" s="1314"/>
      <c r="B111" s="1313" t="s">
        <v>3</v>
      </c>
      <c r="C111" s="601" t="s">
        <v>498</v>
      </c>
      <c r="D111" s="599">
        <v>65</v>
      </c>
    </row>
    <row r="112" spans="1:4" ht="17.25" customHeight="1" x14ac:dyDescent="0.15">
      <c r="A112" s="1314"/>
      <c r="B112" s="1314"/>
      <c r="C112" s="684" t="s">
        <v>992</v>
      </c>
      <c r="D112" s="682">
        <v>118</v>
      </c>
    </row>
    <row r="113" spans="1:4" ht="17.25" customHeight="1" x14ac:dyDescent="0.15">
      <c r="A113" s="1314"/>
      <c r="B113" s="1314"/>
      <c r="C113" s="600" t="s">
        <v>492</v>
      </c>
      <c r="D113" s="599">
        <v>66</v>
      </c>
    </row>
    <row r="114" spans="1:4" x14ac:dyDescent="0.15">
      <c r="A114" s="1314"/>
      <c r="B114" s="1314"/>
      <c r="C114" s="684" t="s">
        <v>993</v>
      </c>
      <c r="D114" s="682">
        <v>119</v>
      </c>
    </row>
    <row r="115" spans="1:4" x14ac:dyDescent="0.15">
      <c r="A115" s="1314"/>
      <c r="B115" s="1315"/>
      <c r="C115" s="684" t="s">
        <v>994</v>
      </c>
      <c r="D115" s="682">
        <v>120</v>
      </c>
    </row>
    <row r="116" spans="1:4" x14ac:dyDescent="0.15">
      <c r="A116" s="1314"/>
      <c r="B116" s="1336" t="s">
        <v>977</v>
      </c>
      <c r="C116" s="688" t="s">
        <v>944</v>
      </c>
      <c r="D116" s="682">
        <v>121</v>
      </c>
    </row>
    <row r="117" spans="1:4" x14ac:dyDescent="0.15">
      <c r="A117" s="1314"/>
      <c r="B117" s="1337"/>
      <c r="C117" s="684" t="s">
        <v>945</v>
      </c>
      <c r="D117" s="682">
        <v>122</v>
      </c>
    </row>
    <row r="118" spans="1:4" x14ac:dyDescent="0.15">
      <c r="A118" s="1314"/>
      <c r="B118" s="1337"/>
      <c r="C118" s="684" t="s">
        <v>946</v>
      </c>
      <c r="D118" s="682">
        <v>123</v>
      </c>
    </row>
    <row r="119" spans="1:4" x14ac:dyDescent="0.15">
      <c r="A119" s="1314"/>
      <c r="B119" s="1337"/>
      <c r="C119" s="684" t="s">
        <v>947</v>
      </c>
      <c r="D119" s="682">
        <v>124</v>
      </c>
    </row>
    <row r="120" spans="1:4" x14ac:dyDescent="0.15">
      <c r="A120" s="1314"/>
      <c r="B120" s="1337"/>
      <c r="C120" s="684" t="s">
        <v>948</v>
      </c>
      <c r="D120" s="682">
        <v>125</v>
      </c>
    </row>
    <row r="121" spans="1:4" x14ac:dyDescent="0.15">
      <c r="A121" s="1314"/>
      <c r="B121" s="1337"/>
      <c r="C121" s="684" t="s">
        <v>949</v>
      </c>
      <c r="D121" s="682">
        <v>126</v>
      </c>
    </row>
    <row r="122" spans="1:4" x14ac:dyDescent="0.15">
      <c r="A122" s="1314"/>
      <c r="B122" s="1337"/>
      <c r="C122" s="684" t="s">
        <v>950</v>
      </c>
      <c r="D122" s="682">
        <v>127</v>
      </c>
    </row>
    <row r="123" spans="1:4" x14ac:dyDescent="0.15">
      <c r="A123" s="1315"/>
      <c r="B123" s="1338"/>
      <c r="C123" s="684" t="s">
        <v>951</v>
      </c>
      <c r="D123" s="682">
        <v>128</v>
      </c>
    </row>
  </sheetData>
  <mergeCells count="39">
    <mergeCell ref="D96:D97"/>
    <mergeCell ref="A98:A123"/>
    <mergeCell ref="B98:B108"/>
    <mergeCell ref="B109:B110"/>
    <mergeCell ref="B111:B115"/>
    <mergeCell ref="B116:B123"/>
    <mergeCell ref="A80:B80"/>
    <mergeCell ref="A83:B83"/>
    <mergeCell ref="A84:B92"/>
    <mergeCell ref="A96:B96"/>
    <mergeCell ref="C96:C97"/>
    <mergeCell ref="C61:C62"/>
    <mergeCell ref="D61:D62"/>
    <mergeCell ref="A63:A67"/>
    <mergeCell ref="A68:A79"/>
    <mergeCell ref="B68:B70"/>
    <mergeCell ref="B71:B73"/>
    <mergeCell ref="B74:B76"/>
    <mergeCell ref="B77:B78"/>
    <mergeCell ref="A52:B52"/>
    <mergeCell ref="A53:A58"/>
    <mergeCell ref="B54:B55"/>
    <mergeCell ref="B57:B58"/>
    <mergeCell ref="A61:B61"/>
    <mergeCell ref="A34:B34"/>
    <mergeCell ref="A35:B41"/>
    <mergeCell ref="A46:B46"/>
    <mergeCell ref="A47:A51"/>
    <mergeCell ref="B47:B50"/>
    <mergeCell ref="A1:D1"/>
    <mergeCell ref="A8:B8"/>
    <mergeCell ref="A9:A10"/>
    <mergeCell ref="A11:B11"/>
    <mergeCell ref="A12:A31"/>
    <mergeCell ref="B12:B14"/>
    <mergeCell ref="B15:B19"/>
    <mergeCell ref="B20:B22"/>
    <mergeCell ref="B23:B28"/>
    <mergeCell ref="B29:B31"/>
  </mergeCells>
  <phoneticPr fontId="4"/>
  <pageMargins left="0.7" right="0.7" top="0.75" bottom="0.75" header="0.3" footer="0.3"/>
  <pageSetup paperSize="9" scale="73" orientation="portrait" r:id="rId1"/>
  <rowBreaks count="2" manualBreakCount="2">
    <brk id="32" max="16383" man="1"/>
    <brk id="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216"/>
  <sheetViews>
    <sheetView view="pageBreakPreview" zoomScale="70" zoomScaleNormal="100" zoomScaleSheetLayoutView="70" workbookViewId="0">
      <selection activeCell="B2" sqref="B2"/>
    </sheetView>
  </sheetViews>
  <sheetFormatPr defaultColWidth="9" defaultRowHeight="13.5" x14ac:dyDescent="0.15"/>
  <cols>
    <col min="1" max="1" width="17.5" style="349" customWidth="1"/>
    <col min="2" max="2" width="20.875" style="349" customWidth="1"/>
    <col min="3" max="3" width="27.125" style="349" customWidth="1"/>
    <col min="4" max="4" width="51.75" style="350" customWidth="1"/>
    <col min="5" max="5" width="17.125" style="349" bestFit="1" customWidth="1"/>
    <col min="6" max="6" width="95.5" style="349" customWidth="1"/>
    <col min="7" max="16384" width="9" style="349"/>
  </cols>
  <sheetData>
    <row r="1" spans="1:6" ht="31.5" customHeight="1" x14ac:dyDescent="0.15">
      <c r="A1" s="1339" t="s">
        <v>411</v>
      </c>
      <c r="B1" s="1339"/>
      <c r="C1" s="1339"/>
      <c r="D1" s="1339"/>
      <c r="E1" s="1339"/>
      <c r="F1" s="1339"/>
    </row>
    <row r="2" spans="1:6" ht="22.5" customHeight="1" x14ac:dyDescent="0.15"/>
    <row r="3" spans="1:6" ht="19.5" customHeight="1" x14ac:dyDescent="0.15">
      <c r="B3" s="361"/>
      <c r="D3" s="365"/>
      <c r="E3" s="650" t="s">
        <v>897</v>
      </c>
    </row>
    <row r="4" spans="1:6" ht="19.5" customHeight="1" x14ac:dyDescent="0.15">
      <c r="B4" s="393"/>
      <c r="D4" s="365" t="s">
        <v>205</v>
      </c>
      <c r="E4" s="392">
        <v>200</v>
      </c>
    </row>
    <row r="5" spans="1:6" ht="19.5" customHeight="1" x14ac:dyDescent="0.15">
      <c r="B5" s="393"/>
      <c r="D5" s="365" t="s">
        <v>724</v>
      </c>
      <c r="E5" s="392">
        <v>300</v>
      </c>
    </row>
    <row r="6" spans="1:6" ht="19.5" customHeight="1" x14ac:dyDescent="0.15">
      <c r="A6" s="362" t="s">
        <v>723</v>
      </c>
      <c r="B6" s="351"/>
      <c r="C6" s="367"/>
      <c r="D6" s="382"/>
      <c r="E6" s="381"/>
      <c r="F6" s="351"/>
    </row>
    <row r="7" spans="1:6" ht="19.5" customHeight="1" x14ac:dyDescent="0.15">
      <c r="A7" s="367" t="s">
        <v>722</v>
      </c>
      <c r="B7" s="351"/>
      <c r="C7" s="367"/>
      <c r="D7" s="382"/>
      <c r="E7" s="381"/>
      <c r="F7" s="351"/>
    </row>
    <row r="8" spans="1:6" ht="19.5" customHeight="1" x14ac:dyDescent="0.15">
      <c r="A8" s="378" t="s">
        <v>193</v>
      </c>
      <c r="B8" s="1340" t="s">
        <v>902</v>
      </c>
      <c r="C8" s="1341"/>
      <c r="D8" s="647" t="s">
        <v>59</v>
      </c>
      <c r="E8" s="651" t="s">
        <v>897</v>
      </c>
      <c r="F8" s="378" t="s">
        <v>520</v>
      </c>
    </row>
    <row r="9" spans="1:6" ht="19.5" customHeight="1" x14ac:dyDescent="0.15">
      <c r="A9" s="1342" t="s">
        <v>721</v>
      </c>
      <c r="B9" s="1343" t="s">
        <v>720</v>
      </c>
      <c r="C9" s="1345" t="s">
        <v>719</v>
      </c>
      <c r="D9" s="1347" t="s">
        <v>232</v>
      </c>
      <c r="E9" s="1349">
        <v>1</v>
      </c>
      <c r="F9" s="373" t="s">
        <v>718</v>
      </c>
    </row>
    <row r="10" spans="1:6" ht="19.5" customHeight="1" x14ac:dyDescent="0.15">
      <c r="A10" s="1342"/>
      <c r="B10" s="1344"/>
      <c r="C10" s="1346"/>
      <c r="D10" s="1348"/>
      <c r="E10" s="1350"/>
      <c r="F10" s="387" t="s">
        <v>717</v>
      </c>
    </row>
    <row r="11" spans="1:6" ht="19.5" customHeight="1" x14ac:dyDescent="0.15">
      <c r="A11" s="1342"/>
      <c r="B11" s="1344"/>
      <c r="C11" s="369" t="s">
        <v>136</v>
      </c>
      <c r="D11" s="390" t="s">
        <v>647</v>
      </c>
      <c r="E11" s="388">
        <v>2</v>
      </c>
      <c r="F11" s="370" t="s">
        <v>647</v>
      </c>
    </row>
    <row r="12" spans="1:6" ht="19.5" customHeight="1" x14ac:dyDescent="0.15">
      <c r="A12" s="1342"/>
      <c r="B12" s="1351" t="s">
        <v>76</v>
      </c>
      <c r="C12" s="1352"/>
      <c r="D12" s="390" t="s">
        <v>919</v>
      </c>
      <c r="E12" s="388">
        <v>3</v>
      </c>
      <c r="F12" s="391" t="s">
        <v>716</v>
      </c>
    </row>
    <row r="13" spans="1:6" ht="19.5" customHeight="1" x14ac:dyDescent="0.15">
      <c r="A13" s="1342"/>
      <c r="B13" s="1353" t="s">
        <v>142</v>
      </c>
      <c r="C13" s="1355" t="s">
        <v>715</v>
      </c>
      <c r="D13" s="390" t="s">
        <v>714</v>
      </c>
      <c r="E13" s="388">
        <v>4</v>
      </c>
      <c r="F13" s="370" t="s">
        <v>713</v>
      </c>
    </row>
    <row r="14" spans="1:6" ht="19.5" customHeight="1" x14ac:dyDescent="0.15">
      <c r="A14" s="1342"/>
      <c r="B14" s="1344"/>
      <c r="C14" s="1356"/>
      <c r="D14" s="1358" t="s">
        <v>712</v>
      </c>
      <c r="E14" s="1349">
        <v>5</v>
      </c>
      <c r="F14" s="373" t="s">
        <v>711</v>
      </c>
    </row>
    <row r="15" spans="1:6" ht="19.5" customHeight="1" x14ac:dyDescent="0.15">
      <c r="A15" s="1342"/>
      <c r="B15" s="1344"/>
      <c r="C15" s="1356"/>
      <c r="D15" s="1359"/>
      <c r="E15" s="1350"/>
      <c r="F15" s="387" t="s">
        <v>710</v>
      </c>
    </row>
    <row r="16" spans="1:6" ht="19.5" customHeight="1" x14ac:dyDescent="0.15">
      <c r="A16" s="1342"/>
      <c r="B16" s="1344"/>
      <c r="C16" s="1356"/>
      <c r="D16" s="1347" t="s">
        <v>709</v>
      </c>
      <c r="E16" s="1349">
        <v>6</v>
      </c>
      <c r="F16" s="375" t="s">
        <v>708</v>
      </c>
    </row>
    <row r="17" spans="1:6" ht="19.5" customHeight="1" x14ac:dyDescent="0.15">
      <c r="A17" s="1342"/>
      <c r="B17" s="1344"/>
      <c r="C17" s="1357"/>
      <c r="D17" s="1348"/>
      <c r="E17" s="1350"/>
      <c r="F17" s="372" t="s">
        <v>707</v>
      </c>
    </row>
    <row r="18" spans="1:6" ht="19.5" customHeight="1" x14ac:dyDescent="0.15">
      <c r="A18" s="1342"/>
      <c r="B18" s="1344"/>
      <c r="C18" s="1353" t="s">
        <v>706</v>
      </c>
      <c r="D18" s="1358" t="s">
        <v>705</v>
      </c>
      <c r="E18" s="1349">
        <v>7</v>
      </c>
      <c r="F18" s="373" t="s">
        <v>704</v>
      </c>
    </row>
    <row r="19" spans="1:6" ht="19.5" customHeight="1" x14ac:dyDescent="0.15">
      <c r="A19" s="1342"/>
      <c r="B19" s="1344"/>
      <c r="C19" s="1360"/>
      <c r="D19" s="1359"/>
      <c r="E19" s="1350"/>
      <c r="F19" s="387" t="s">
        <v>703</v>
      </c>
    </row>
    <row r="20" spans="1:6" ht="19.5" customHeight="1" x14ac:dyDescent="0.15">
      <c r="A20" s="1342"/>
      <c r="B20" s="1344"/>
      <c r="C20" s="1360"/>
      <c r="D20" s="1347" t="s">
        <v>702</v>
      </c>
      <c r="E20" s="1349">
        <v>8</v>
      </c>
      <c r="F20" s="375" t="s">
        <v>701</v>
      </c>
    </row>
    <row r="21" spans="1:6" ht="19.5" customHeight="1" x14ac:dyDescent="0.15">
      <c r="A21" s="1342"/>
      <c r="B21" s="1344"/>
      <c r="C21" s="1360"/>
      <c r="D21" s="1348"/>
      <c r="E21" s="1350"/>
      <c r="F21" s="372" t="s">
        <v>700</v>
      </c>
    </row>
    <row r="22" spans="1:6" ht="19.5" customHeight="1" x14ac:dyDescent="0.15">
      <c r="A22" s="1342"/>
      <c r="B22" s="1344"/>
      <c r="C22" s="1360"/>
      <c r="D22" s="1347" t="s">
        <v>699</v>
      </c>
      <c r="E22" s="1349">
        <v>9</v>
      </c>
      <c r="F22" s="373" t="s">
        <v>698</v>
      </c>
    </row>
    <row r="23" spans="1:6" ht="19.5" customHeight="1" x14ac:dyDescent="0.15">
      <c r="A23" s="1342"/>
      <c r="B23" s="1344"/>
      <c r="C23" s="1360"/>
      <c r="D23" s="1361"/>
      <c r="E23" s="1362"/>
      <c r="F23" s="374" t="s">
        <v>697</v>
      </c>
    </row>
    <row r="24" spans="1:6" ht="19.5" customHeight="1" x14ac:dyDescent="0.15">
      <c r="A24" s="1342"/>
      <c r="B24" s="1344"/>
      <c r="C24" s="1360"/>
      <c r="D24" s="1348"/>
      <c r="E24" s="1350"/>
      <c r="F24" s="387" t="s">
        <v>683</v>
      </c>
    </row>
    <row r="25" spans="1:6" ht="19.5" customHeight="1" x14ac:dyDescent="0.15">
      <c r="A25" s="1342"/>
      <c r="B25" s="1344"/>
      <c r="C25" s="1311"/>
      <c r="D25" s="652" t="s">
        <v>924</v>
      </c>
      <c r="E25" s="653">
        <v>100</v>
      </c>
      <c r="F25" s="654" t="s">
        <v>925</v>
      </c>
    </row>
    <row r="26" spans="1:6" ht="19.5" customHeight="1" x14ac:dyDescent="0.15">
      <c r="A26" s="1342"/>
      <c r="B26" s="1344"/>
      <c r="C26" s="1312"/>
      <c r="D26" s="655" t="s">
        <v>926</v>
      </c>
      <c r="E26" s="656">
        <v>101</v>
      </c>
      <c r="F26" s="654" t="s">
        <v>925</v>
      </c>
    </row>
    <row r="27" spans="1:6" ht="19.5" customHeight="1" x14ac:dyDescent="0.15">
      <c r="A27" s="1342"/>
      <c r="B27" s="1344"/>
      <c r="C27" s="1352" t="s">
        <v>696</v>
      </c>
      <c r="D27" s="389" t="s">
        <v>695</v>
      </c>
      <c r="E27" s="388">
        <v>10</v>
      </c>
      <c r="F27" s="370" t="s">
        <v>694</v>
      </c>
    </row>
    <row r="28" spans="1:6" ht="19.5" customHeight="1" x14ac:dyDescent="0.15">
      <c r="A28" s="1342"/>
      <c r="B28" s="1344"/>
      <c r="C28" s="1352"/>
      <c r="D28" s="389" t="s">
        <v>693</v>
      </c>
      <c r="E28" s="388">
        <v>11</v>
      </c>
      <c r="F28" s="377" t="s">
        <v>692</v>
      </c>
    </row>
    <row r="29" spans="1:6" ht="19.5" customHeight="1" x14ac:dyDescent="0.15">
      <c r="A29" s="1342"/>
      <c r="B29" s="1344"/>
      <c r="C29" s="1352"/>
      <c r="D29" s="389" t="s">
        <v>691</v>
      </c>
      <c r="E29" s="388">
        <v>12</v>
      </c>
      <c r="F29" s="370" t="s">
        <v>691</v>
      </c>
    </row>
    <row r="30" spans="1:6" ht="19.5" customHeight="1" x14ac:dyDescent="0.15">
      <c r="A30" s="1342"/>
      <c r="B30" s="1344"/>
      <c r="C30" s="1353" t="s">
        <v>3</v>
      </c>
      <c r="D30" s="389" t="s">
        <v>690</v>
      </c>
      <c r="E30" s="388">
        <v>13</v>
      </c>
      <c r="F30" s="377" t="s">
        <v>689</v>
      </c>
    </row>
    <row r="31" spans="1:6" ht="19.5" customHeight="1" x14ac:dyDescent="0.15">
      <c r="A31" s="1342"/>
      <c r="B31" s="1344"/>
      <c r="C31" s="1360"/>
      <c r="D31" s="389" t="s">
        <v>688</v>
      </c>
      <c r="E31" s="388">
        <v>14</v>
      </c>
      <c r="F31" s="370" t="s">
        <v>687</v>
      </c>
    </row>
    <row r="32" spans="1:6" ht="19.5" customHeight="1" x14ac:dyDescent="0.15">
      <c r="A32" s="1342"/>
      <c r="B32" s="1344"/>
      <c r="C32" s="1360"/>
      <c r="D32" s="1347" t="s">
        <v>686</v>
      </c>
      <c r="E32" s="1349">
        <v>15</v>
      </c>
      <c r="F32" s="373" t="s">
        <v>685</v>
      </c>
    </row>
    <row r="33" spans="1:6" ht="19.5" customHeight="1" x14ac:dyDescent="0.15">
      <c r="A33" s="1342"/>
      <c r="B33" s="1344"/>
      <c r="C33" s="1360"/>
      <c r="D33" s="1361"/>
      <c r="E33" s="1362"/>
      <c r="F33" s="374" t="s">
        <v>684</v>
      </c>
    </row>
    <row r="34" spans="1:6" ht="19.5" customHeight="1" x14ac:dyDescent="0.15">
      <c r="A34" s="1342"/>
      <c r="B34" s="1344"/>
      <c r="C34" s="1360"/>
      <c r="D34" s="1361"/>
      <c r="E34" s="1362"/>
      <c r="F34" s="374" t="s">
        <v>683</v>
      </c>
    </row>
    <row r="35" spans="1:6" ht="19.5" customHeight="1" x14ac:dyDescent="0.15">
      <c r="A35" s="1342"/>
      <c r="B35" s="1344"/>
      <c r="C35" s="1360"/>
      <c r="D35" s="1348"/>
      <c r="E35" s="1350"/>
      <c r="F35" s="387" t="s">
        <v>682</v>
      </c>
    </row>
    <row r="36" spans="1:6" ht="19.5" customHeight="1" x14ac:dyDescent="0.15">
      <c r="A36" s="1342"/>
      <c r="B36" s="1344"/>
      <c r="C36" s="1311"/>
      <c r="D36" s="655" t="s">
        <v>924</v>
      </c>
      <c r="E36" s="656">
        <v>102</v>
      </c>
      <c r="F36" s="654" t="s">
        <v>925</v>
      </c>
    </row>
    <row r="37" spans="1:6" ht="19.5" customHeight="1" x14ac:dyDescent="0.15">
      <c r="A37" s="1342"/>
      <c r="B37" s="1344"/>
      <c r="C37" s="1311"/>
      <c r="D37" s="655" t="s">
        <v>926</v>
      </c>
      <c r="E37" s="656">
        <v>103</v>
      </c>
      <c r="F37" s="654" t="s">
        <v>925</v>
      </c>
    </row>
    <row r="38" spans="1:6" ht="19.5" customHeight="1" x14ac:dyDescent="0.15">
      <c r="A38" s="1342"/>
      <c r="B38" s="1344"/>
      <c r="C38" s="1312"/>
      <c r="D38" s="655" t="s">
        <v>927</v>
      </c>
      <c r="E38" s="656">
        <v>104</v>
      </c>
      <c r="F38" s="654" t="s">
        <v>925</v>
      </c>
    </row>
    <row r="39" spans="1:6" ht="19.5" customHeight="1" x14ac:dyDescent="0.15">
      <c r="A39" s="1342"/>
      <c r="B39" s="1344"/>
      <c r="C39" s="1363" t="s">
        <v>92</v>
      </c>
      <c r="D39" s="1358" t="s">
        <v>681</v>
      </c>
      <c r="E39" s="1366">
        <v>16</v>
      </c>
      <c r="F39" s="375" t="s">
        <v>680</v>
      </c>
    </row>
    <row r="40" spans="1:6" ht="19.5" customHeight="1" x14ac:dyDescent="0.15">
      <c r="A40" s="1342"/>
      <c r="B40" s="1344"/>
      <c r="C40" s="1364"/>
      <c r="D40" s="1359"/>
      <c r="E40" s="1367"/>
      <c r="F40" s="372" t="s">
        <v>679</v>
      </c>
    </row>
    <row r="41" spans="1:6" ht="19.5" customHeight="1" x14ac:dyDescent="0.15">
      <c r="A41" s="1342"/>
      <c r="B41" s="1344"/>
      <c r="C41" s="1364"/>
      <c r="D41" s="655" t="s">
        <v>928</v>
      </c>
      <c r="E41" s="656">
        <v>105</v>
      </c>
      <c r="F41" s="654" t="s">
        <v>925</v>
      </c>
    </row>
    <row r="42" spans="1:6" ht="19.5" customHeight="1" x14ac:dyDescent="0.15">
      <c r="A42" s="1342"/>
      <c r="B42" s="1354"/>
      <c r="C42" s="1365"/>
      <c r="D42" s="655" t="s">
        <v>929</v>
      </c>
      <c r="E42" s="656">
        <v>106</v>
      </c>
      <c r="F42" s="654" t="s">
        <v>925</v>
      </c>
    </row>
    <row r="43" spans="1:6" ht="15" customHeight="1" x14ac:dyDescent="0.15">
      <c r="B43" s="386"/>
      <c r="C43" s="386"/>
      <c r="D43" s="385"/>
      <c r="E43" s="384"/>
    </row>
    <row r="44" spans="1:6" ht="15" customHeight="1" x14ac:dyDescent="0.15">
      <c r="A44" s="367" t="s">
        <v>678</v>
      </c>
      <c r="B44" s="351"/>
      <c r="C44" s="383"/>
      <c r="D44" s="382"/>
      <c r="E44" s="381"/>
      <c r="F44" s="351"/>
    </row>
    <row r="45" spans="1:6" ht="19.5" customHeight="1" x14ac:dyDescent="0.15">
      <c r="A45" s="378" t="s">
        <v>193</v>
      </c>
      <c r="B45" s="1340" t="s">
        <v>902</v>
      </c>
      <c r="C45" s="1341"/>
      <c r="D45" s="647" t="s">
        <v>59</v>
      </c>
      <c r="E45" s="394" t="s">
        <v>897</v>
      </c>
      <c r="F45" s="378" t="s">
        <v>520</v>
      </c>
    </row>
    <row r="46" spans="1:6" ht="19.5" customHeight="1" x14ac:dyDescent="0.15">
      <c r="A46" s="1368" t="s">
        <v>677</v>
      </c>
      <c r="B46" s="1351" t="s">
        <v>676</v>
      </c>
      <c r="C46" s="1352"/>
      <c r="D46" s="379" t="s">
        <v>675</v>
      </c>
      <c r="E46" s="364">
        <v>17</v>
      </c>
      <c r="F46" s="370" t="s">
        <v>674</v>
      </c>
    </row>
    <row r="47" spans="1:6" ht="19.5" customHeight="1" x14ac:dyDescent="0.15">
      <c r="A47" s="1368"/>
      <c r="B47" s="1351"/>
      <c r="C47" s="1352"/>
      <c r="D47" s="379" t="s">
        <v>673</v>
      </c>
      <c r="E47" s="364">
        <v>18</v>
      </c>
      <c r="F47" s="370" t="s">
        <v>672</v>
      </c>
    </row>
    <row r="48" spans="1:6" ht="19.5" customHeight="1" x14ac:dyDescent="0.15">
      <c r="A48" s="1368"/>
      <c r="B48" s="1351"/>
      <c r="C48" s="1352"/>
      <c r="D48" s="379" t="s">
        <v>671</v>
      </c>
      <c r="E48" s="364">
        <v>19</v>
      </c>
      <c r="F48" s="370" t="s">
        <v>670</v>
      </c>
    </row>
    <row r="49" spans="1:6" ht="19.5" customHeight="1" x14ac:dyDescent="0.15">
      <c r="A49" s="1368"/>
      <c r="B49" s="1351"/>
      <c r="C49" s="1352"/>
      <c r="D49" s="379" t="s">
        <v>669</v>
      </c>
      <c r="E49" s="364">
        <v>20</v>
      </c>
      <c r="F49" s="380" t="s">
        <v>668</v>
      </c>
    </row>
    <row r="50" spans="1:6" ht="19.5" customHeight="1" x14ac:dyDescent="0.15">
      <c r="A50" s="1368"/>
      <c r="B50" s="1351"/>
      <c r="C50" s="1352"/>
      <c r="D50" s="379" t="s">
        <v>667</v>
      </c>
      <c r="E50" s="364">
        <v>21</v>
      </c>
      <c r="F50" s="370" t="s">
        <v>666</v>
      </c>
    </row>
    <row r="51" spans="1:6" ht="19.5" customHeight="1" x14ac:dyDescent="0.15">
      <c r="A51" s="1368"/>
      <c r="B51" s="1351"/>
      <c r="C51" s="1352"/>
      <c r="D51" s="379" t="s">
        <v>665</v>
      </c>
      <c r="E51" s="364">
        <v>22</v>
      </c>
      <c r="F51" s="370" t="s">
        <v>664</v>
      </c>
    </row>
    <row r="52" spans="1:6" ht="19.5" customHeight="1" x14ac:dyDescent="0.15">
      <c r="A52" s="1368"/>
      <c r="B52" s="1351"/>
      <c r="C52" s="1352"/>
      <c r="D52" s="379" t="s">
        <v>663</v>
      </c>
      <c r="E52" s="364">
        <v>23</v>
      </c>
      <c r="F52" s="363" t="s">
        <v>204</v>
      </c>
    </row>
    <row r="53" spans="1:6" ht="15" customHeight="1" x14ac:dyDescent="0.15">
      <c r="B53" s="361"/>
      <c r="C53" s="361"/>
      <c r="D53" s="360"/>
      <c r="E53" s="359"/>
    </row>
    <row r="54" spans="1:6" ht="19.5" customHeight="1" x14ac:dyDescent="0.15">
      <c r="A54" s="362" t="s">
        <v>662</v>
      </c>
      <c r="C54" s="361"/>
      <c r="D54" s="360"/>
      <c r="E54" s="359"/>
    </row>
    <row r="55" spans="1:6" ht="19.5" customHeight="1" x14ac:dyDescent="0.15">
      <c r="A55" s="367" t="s">
        <v>661</v>
      </c>
      <c r="C55" s="361"/>
      <c r="D55" s="360"/>
      <c r="E55" s="359"/>
    </row>
    <row r="56" spans="1:6" ht="18.75" x14ac:dyDescent="0.15">
      <c r="A56" s="378" t="s">
        <v>193</v>
      </c>
      <c r="B56" s="1340" t="s">
        <v>902</v>
      </c>
      <c r="C56" s="1341"/>
      <c r="D56" s="647" t="s">
        <v>59</v>
      </c>
      <c r="E56" s="394" t="s">
        <v>897</v>
      </c>
      <c r="F56" s="378" t="s">
        <v>520</v>
      </c>
    </row>
    <row r="57" spans="1:6" ht="18.75" customHeight="1" x14ac:dyDescent="0.15">
      <c r="A57" s="1369" t="s">
        <v>537</v>
      </c>
      <c r="B57" s="1353" t="s">
        <v>123</v>
      </c>
      <c r="C57" s="1353" t="s">
        <v>660</v>
      </c>
      <c r="D57" s="1345" t="s">
        <v>659</v>
      </c>
      <c r="E57" s="1373">
        <v>24</v>
      </c>
      <c r="F57" s="377" t="s">
        <v>658</v>
      </c>
    </row>
    <row r="58" spans="1:6" ht="18.75" customHeight="1" x14ac:dyDescent="0.15">
      <c r="A58" s="1370"/>
      <c r="B58" s="1360"/>
      <c r="C58" s="1360"/>
      <c r="D58" s="1346"/>
      <c r="E58" s="1374"/>
      <c r="F58" s="372" t="s">
        <v>657</v>
      </c>
    </row>
    <row r="59" spans="1:6" ht="18.75" customHeight="1" x14ac:dyDescent="0.15">
      <c r="A59" s="1370"/>
      <c r="B59" s="1360"/>
      <c r="C59" s="1360"/>
      <c r="D59" s="1375" t="s">
        <v>656</v>
      </c>
      <c r="E59" s="1373">
        <v>25</v>
      </c>
      <c r="F59" s="377" t="s">
        <v>655</v>
      </c>
    </row>
    <row r="60" spans="1:6" ht="18.75" customHeight="1" x14ac:dyDescent="0.15">
      <c r="A60" s="1370"/>
      <c r="B60" s="1360"/>
      <c r="C60" s="1360"/>
      <c r="D60" s="1376"/>
      <c r="E60" s="1374"/>
      <c r="F60" s="372" t="s">
        <v>654</v>
      </c>
    </row>
    <row r="61" spans="1:6" ht="18.75" customHeight="1" x14ac:dyDescent="0.15">
      <c r="A61" s="1370"/>
      <c r="B61" s="1360"/>
      <c r="C61" s="1360"/>
      <c r="D61" s="1345" t="s">
        <v>653</v>
      </c>
      <c r="E61" s="1373">
        <v>26</v>
      </c>
      <c r="F61" s="377" t="s">
        <v>652</v>
      </c>
    </row>
    <row r="62" spans="1:6" ht="18.75" customHeight="1" x14ac:dyDescent="0.15">
      <c r="A62" s="1370"/>
      <c r="B62" s="1360"/>
      <c r="C62" s="1360"/>
      <c r="D62" s="1346"/>
      <c r="E62" s="1374"/>
      <c r="F62" s="372" t="s">
        <v>651</v>
      </c>
    </row>
    <row r="63" spans="1:6" ht="18.75" customHeight="1" x14ac:dyDescent="0.15">
      <c r="A63" s="1370"/>
      <c r="B63" s="1360"/>
      <c r="C63" s="1360"/>
      <c r="D63" s="1345" t="s">
        <v>650</v>
      </c>
      <c r="E63" s="1373">
        <v>27</v>
      </c>
      <c r="F63" s="377" t="s">
        <v>649</v>
      </c>
    </row>
    <row r="64" spans="1:6" ht="18.75" customHeight="1" x14ac:dyDescent="0.15">
      <c r="A64" s="1370"/>
      <c r="B64" s="1360"/>
      <c r="C64" s="1372"/>
      <c r="D64" s="1346"/>
      <c r="E64" s="1374"/>
      <c r="F64" s="372" t="s">
        <v>648</v>
      </c>
    </row>
    <row r="65" spans="1:6" ht="18.75" customHeight="1" x14ac:dyDescent="0.15">
      <c r="A65" s="1370"/>
      <c r="B65" s="1360"/>
      <c r="C65" s="368" t="s">
        <v>136</v>
      </c>
      <c r="D65" s="376" t="s">
        <v>647</v>
      </c>
      <c r="E65" s="364">
        <v>28</v>
      </c>
      <c r="F65" s="370" t="s">
        <v>647</v>
      </c>
    </row>
    <row r="66" spans="1:6" ht="18.75" customHeight="1" x14ac:dyDescent="0.15">
      <c r="A66" s="1370"/>
      <c r="B66" s="1377" t="s">
        <v>76</v>
      </c>
      <c r="C66" s="1355"/>
      <c r="D66" s="1345" t="s">
        <v>646</v>
      </c>
      <c r="E66" s="1373">
        <v>29</v>
      </c>
      <c r="F66" s="375" t="s">
        <v>645</v>
      </c>
    </row>
    <row r="67" spans="1:6" ht="18.75" customHeight="1" x14ac:dyDescent="0.15">
      <c r="A67" s="1370"/>
      <c r="B67" s="1378"/>
      <c r="C67" s="1356"/>
      <c r="D67" s="1380"/>
      <c r="E67" s="1381"/>
      <c r="F67" s="374" t="s">
        <v>644</v>
      </c>
    </row>
    <row r="68" spans="1:6" ht="37.5" x14ac:dyDescent="0.15">
      <c r="A68" s="1370"/>
      <c r="B68" s="1379"/>
      <c r="C68" s="1357"/>
      <c r="D68" s="1346"/>
      <c r="E68" s="1374"/>
      <c r="F68" s="372" t="s">
        <v>643</v>
      </c>
    </row>
    <row r="69" spans="1:6" ht="18.75" customHeight="1" x14ac:dyDescent="0.15">
      <c r="A69" s="1370"/>
      <c r="B69" s="1353" t="s">
        <v>142</v>
      </c>
      <c r="C69" s="1355" t="s">
        <v>247</v>
      </c>
      <c r="D69" s="1345" t="s">
        <v>642</v>
      </c>
      <c r="E69" s="1373">
        <v>30</v>
      </c>
      <c r="F69" s="375" t="s">
        <v>641</v>
      </c>
    </row>
    <row r="70" spans="1:6" ht="18.75" customHeight="1" x14ac:dyDescent="0.15">
      <c r="A70" s="1370"/>
      <c r="B70" s="1360"/>
      <c r="C70" s="1356"/>
      <c r="D70" s="1380"/>
      <c r="E70" s="1381"/>
      <c r="F70" s="374" t="s">
        <v>640</v>
      </c>
    </row>
    <row r="71" spans="1:6" ht="18.75" customHeight="1" x14ac:dyDescent="0.15">
      <c r="A71" s="1370"/>
      <c r="B71" s="1360"/>
      <c r="C71" s="1356"/>
      <c r="D71" s="1380"/>
      <c r="E71" s="1381"/>
      <c r="F71" s="373" t="s">
        <v>639</v>
      </c>
    </row>
    <row r="72" spans="1:6" ht="18.75" customHeight="1" x14ac:dyDescent="0.15">
      <c r="A72" s="1370"/>
      <c r="B72" s="1360"/>
      <c r="C72" s="1356"/>
      <c r="D72" s="1380"/>
      <c r="E72" s="1381"/>
      <c r="F72" s="374" t="s">
        <v>638</v>
      </c>
    </row>
    <row r="73" spans="1:6" ht="18.75" customHeight="1" x14ac:dyDescent="0.15">
      <c r="A73" s="1370"/>
      <c r="B73" s="1360"/>
      <c r="C73" s="1356"/>
      <c r="D73" s="1380"/>
      <c r="E73" s="1381"/>
      <c r="F73" s="374" t="s">
        <v>637</v>
      </c>
    </row>
    <row r="74" spans="1:6" ht="18.75" customHeight="1" x14ac:dyDescent="0.15">
      <c r="A74" s="1370"/>
      <c r="B74" s="1360"/>
      <c r="C74" s="1356"/>
      <c r="D74" s="1380"/>
      <c r="E74" s="1381"/>
      <c r="F74" s="374" t="s">
        <v>636</v>
      </c>
    </row>
    <row r="75" spans="1:6" ht="18.75" customHeight="1" x14ac:dyDescent="0.15">
      <c r="A75" s="1370"/>
      <c r="B75" s="1360"/>
      <c r="C75" s="1357"/>
      <c r="D75" s="1346"/>
      <c r="E75" s="1374"/>
      <c r="F75" s="372" t="s">
        <v>635</v>
      </c>
    </row>
    <row r="76" spans="1:6" ht="18.75" customHeight="1" x14ac:dyDescent="0.15">
      <c r="A76" s="1370"/>
      <c r="B76" s="1360"/>
      <c r="C76" s="1355" t="s">
        <v>1</v>
      </c>
      <c r="D76" s="1345" t="s">
        <v>634</v>
      </c>
      <c r="E76" s="1373">
        <v>31</v>
      </c>
      <c r="F76" s="375" t="s">
        <v>633</v>
      </c>
    </row>
    <row r="77" spans="1:6" ht="18.75" customHeight="1" x14ac:dyDescent="0.15">
      <c r="A77" s="1370"/>
      <c r="B77" s="1360"/>
      <c r="C77" s="1356"/>
      <c r="D77" s="1380"/>
      <c r="E77" s="1381"/>
      <c r="F77" s="374" t="s">
        <v>632</v>
      </c>
    </row>
    <row r="78" spans="1:6" ht="18.75" customHeight="1" x14ac:dyDescent="0.15">
      <c r="A78" s="1370"/>
      <c r="B78" s="1360"/>
      <c r="C78" s="1356"/>
      <c r="D78" s="1380"/>
      <c r="E78" s="1381"/>
      <c r="F78" s="374" t="s">
        <v>631</v>
      </c>
    </row>
    <row r="79" spans="1:6" ht="18.75" customHeight="1" x14ac:dyDescent="0.15">
      <c r="A79" s="1370"/>
      <c r="B79" s="1360"/>
      <c r="C79" s="1356"/>
      <c r="D79" s="1380"/>
      <c r="E79" s="1381"/>
      <c r="F79" s="374" t="s">
        <v>630</v>
      </c>
    </row>
    <row r="80" spans="1:6" ht="18.75" customHeight="1" x14ac:dyDescent="0.15">
      <c r="A80" s="1370"/>
      <c r="B80" s="1360"/>
      <c r="C80" s="1356"/>
      <c r="D80" s="1380"/>
      <c r="E80" s="1381"/>
      <c r="F80" s="374" t="s">
        <v>629</v>
      </c>
    </row>
    <row r="81" spans="1:6" ht="18.75" customHeight="1" x14ac:dyDescent="0.15">
      <c r="A81" s="1370"/>
      <c r="B81" s="1360"/>
      <c r="C81" s="1356"/>
      <c r="D81" s="1380"/>
      <c r="E81" s="1381"/>
      <c r="F81" s="374" t="s">
        <v>628</v>
      </c>
    </row>
    <row r="82" spans="1:6" ht="18.75" customHeight="1" x14ac:dyDescent="0.15">
      <c r="A82" s="1370"/>
      <c r="B82" s="1360"/>
      <c r="C82" s="1356"/>
      <c r="D82" s="1380"/>
      <c r="E82" s="1381"/>
      <c r="F82" s="374" t="s">
        <v>627</v>
      </c>
    </row>
    <row r="83" spans="1:6" ht="18.75" customHeight="1" x14ac:dyDescent="0.15">
      <c r="A83" s="1370"/>
      <c r="B83" s="1360"/>
      <c r="C83" s="1356"/>
      <c r="D83" s="1380"/>
      <c r="E83" s="1381"/>
      <c r="F83" s="374" t="s">
        <v>626</v>
      </c>
    </row>
    <row r="84" spans="1:6" ht="18.75" customHeight="1" x14ac:dyDescent="0.15">
      <c r="A84" s="1370"/>
      <c r="B84" s="1360"/>
      <c r="C84" s="1356"/>
      <c r="D84" s="1380"/>
      <c r="E84" s="1381"/>
      <c r="F84" s="374" t="s">
        <v>625</v>
      </c>
    </row>
    <row r="85" spans="1:6" ht="18.75" customHeight="1" x14ac:dyDescent="0.15">
      <c r="A85" s="1370"/>
      <c r="B85" s="1360"/>
      <c r="C85" s="1356"/>
      <c r="D85" s="1380"/>
      <c r="E85" s="1381"/>
      <c r="F85" s="374" t="s">
        <v>624</v>
      </c>
    </row>
    <row r="86" spans="1:6" ht="18.75" customHeight="1" x14ac:dyDescent="0.15">
      <c r="A86" s="1370"/>
      <c r="B86" s="1360"/>
      <c r="C86" s="1356"/>
      <c r="D86" s="1380"/>
      <c r="E86" s="1381"/>
      <c r="F86" s="374" t="s">
        <v>623</v>
      </c>
    </row>
    <row r="87" spans="1:6" ht="18.75" customHeight="1" x14ac:dyDescent="0.15">
      <c r="A87" s="1370"/>
      <c r="B87" s="1360"/>
      <c r="C87" s="1356"/>
      <c r="D87" s="1380"/>
      <c r="E87" s="1381"/>
      <c r="F87" s="373" t="s">
        <v>622</v>
      </c>
    </row>
    <row r="88" spans="1:6" ht="18.75" customHeight="1" x14ac:dyDescent="0.15">
      <c r="A88" s="1370"/>
      <c r="B88" s="1360"/>
      <c r="C88" s="1356"/>
      <c r="D88" s="1380"/>
      <c r="E88" s="1381"/>
      <c r="F88" s="374" t="s">
        <v>621</v>
      </c>
    </row>
    <row r="89" spans="1:6" ht="18.75" customHeight="1" x14ac:dyDescent="0.15">
      <c r="A89" s="1370"/>
      <c r="B89" s="1360"/>
      <c r="C89" s="1356"/>
      <c r="D89" s="1380"/>
      <c r="E89" s="1381"/>
      <c r="F89" s="374" t="s">
        <v>620</v>
      </c>
    </row>
    <row r="90" spans="1:6" ht="18.75" customHeight="1" x14ac:dyDescent="0.15">
      <c r="A90" s="1370"/>
      <c r="B90" s="1360"/>
      <c r="C90" s="1356"/>
      <c r="D90" s="1380"/>
      <c r="E90" s="1381"/>
      <c r="F90" s="374" t="s">
        <v>619</v>
      </c>
    </row>
    <row r="91" spans="1:6" ht="18.75" customHeight="1" x14ac:dyDescent="0.15">
      <c r="A91" s="1370"/>
      <c r="B91" s="1360"/>
      <c r="C91" s="1356"/>
      <c r="D91" s="1346"/>
      <c r="E91" s="1374"/>
      <c r="F91" s="372" t="s">
        <v>601</v>
      </c>
    </row>
    <row r="92" spans="1:6" ht="18.75" customHeight="1" x14ac:dyDescent="0.15">
      <c r="A92" s="1370"/>
      <c r="B92" s="1360"/>
      <c r="C92" s="1382"/>
      <c r="D92" s="657" t="s">
        <v>930</v>
      </c>
      <c r="E92" s="658">
        <v>107</v>
      </c>
      <c r="F92" s="654" t="s">
        <v>925</v>
      </c>
    </row>
    <row r="93" spans="1:6" ht="18.75" customHeight="1" x14ac:dyDescent="0.15">
      <c r="A93" s="1370"/>
      <c r="B93" s="1360"/>
      <c r="C93" s="1355" t="s">
        <v>2</v>
      </c>
      <c r="D93" s="1383" t="s">
        <v>618</v>
      </c>
      <c r="E93" s="1373">
        <v>32</v>
      </c>
      <c r="F93" s="375" t="s">
        <v>617</v>
      </c>
    </row>
    <row r="94" spans="1:6" ht="18.75" customHeight="1" x14ac:dyDescent="0.15">
      <c r="A94" s="1370"/>
      <c r="B94" s="1360"/>
      <c r="C94" s="1356"/>
      <c r="D94" s="1384"/>
      <c r="E94" s="1381"/>
      <c r="F94" s="374" t="s">
        <v>616</v>
      </c>
    </row>
    <row r="95" spans="1:6" ht="18.75" customHeight="1" x14ac:dyDescent="0.15">
      <c r="A95" s="1370"/>
      <c r="B95" s="1360"/>
      <c r="C95" s="1356"/>
      <c r="D95" s="1384"/>
      <c r="E95" s="1381"/>
      <c r="F95" s="374" t="s">
        <v>615</v>
      </c>
    </row>
    <row r="96" spans="1:6" ht="18.75" customHeight="1" x14ac:dyDescent="0.15">
      <c r="A96" s="1370"/>
      <c r="B96" s="1360"/>
      <c r="C96" s="1356"/>
      <c r="D96" s="1384"/>
      <c r="E96" s="1381"/>
      <c r="F96" s="374" t="s">
        <v>614</v>
      </c>
    </row>
    <row r="97" spans="1:6" ht="18.75" customHeight="1" x14ac:dyDescent="0.15">
      <c r="A97" s="1370"/>
      <c r="B97" s="1360"/>
      <c r="C97" s="1356"/>
      <c r="D97" s="1384"/>
      <c r="E97" s="1381"/>
      <c r="F97" s="373" t="s">
        <v>613</v>
      </c>
    </row>
    <row r="98" spans="1:6" ht="18.75" customHeight="1" x14ac:dyDescent="0.15">
      <c r="A98" s="1370"/>
      <c r="B98" s="1360"/>
      <c r="C98" s="1356"/>
      <c r="D98" s="1384"/>
      <c r="E98" s="1381"/>
      <c r="F98" s="374" t="s">
        <v>612</v>
      </c>
    </row>
    <row r="99" spans="1:6" ht="18.75" customHeight="1" x14ac:dyDescent="0.15">
      <c r="A99" s="1370"/>
      <c r="B99" s="1360"/>
      <c r="C99" s="1356"/>
      <c r="D99" s="1384"/>
      <c r="E99" s="1381"/>
      <c r="F99" s="374" t="s">
        <v>611</v>
      </c>
    </row>
    <row r="100" spans="1:6" ht="18.75" customHeight="1" x14ac:dyDescent="0.15">
      <c r="A100" s="1370"/>
      <c r="B100" s="1360"/>
      <c r="C100" s="1357"/>
      <c r="D100" s="1385"/>
      <c r="E100" s="1374"/>
      <c r="F100" s="372" t="s">
        <v>610</v>
      </c>
    </row>
    <row r="101" spans="1:6" ht="18.75" customHeight="1" x14ac:dyDescent="0.15">
      <c r="A101" s="1370"/>
      <c r="B101" s="1360"/>
      <c r="C101" s="1355" t="s">
        <v>3</v>
      </c>
      <c r="D101" s="1383" t="s">
        <v>609</v>
      </c>
      <c r="E101" s="1373">
        <v>33</v>
      </c>
      <c r="F101" s="375" t="s">
        <v>608</v>
      </c>
    </row>
    <row r="102" spans="1:6" ht="18.75" customHeight="1" x14ac:dyDescent="0.15">
      <c r="A102" s="1370"/>
      <c r="B102" s="1360"/>
      <c r="C102" s="1356"/>
      <c r="D102" s="1384"/>
      <c r="E102" s="1381"/>
      <c r="F102" s="374" t="s">
        <v>607</v>
      </c>
    </row>
    <row r="103" spans="1:6" ht="18.75" customHeight="1" x14ac:dyDescent="0.15">
      <c r="A103" s="1370"/>
      <c r="B103" s="1360"/>
      <c r="C103" s="1356"/>
      <c r="D103" s="1384"/>
      <c r="E103" s="1381"/>
      <c r="F103" s="374" t="s">
        <v>606</v>
      </c>
    </row>
    <row r="104" spans="1:6" ht="18.75" customHeight="1" x14ac:dyDescent="0.15">
      <c r="A104" s="1370"/>
      <c r="B104" s="1360"/>
      <c r="C104" s="1356"/>
      <c r="D104" s="1384"/>
      <c r="E104" s="1381"/>
      <c r="F104" s="374" t="s">
        <v>605</v>
      </c>
    </row>
    <row r="105" spans="1:6" ht="18.75" customHeight="1" x14ac:dyDescent="0.15">
      <c r="A105" s="1370"/>
      <c r="B105" s="1360"/>
      <c r="C105" s="1356"/>
      <c r="D105" s="1384"/>
      <c r="E105" s="1381"/>
      <c r="F105" s="374" t="s">
        <v>604</v>
      </c>
    </row>
    <row r="106" spans="1:6" ht="18.75" customHeight="1" x14ac:dyDescent="0.15">
      <c r="A106" s="1370"/>
      <c r="B106" s="1360"/>
      <c r="C106" s="1356"/>
      <c r="D106" s="1384"/>
      <c r="E106" s="1381"/>
      <c r="F106" s="374" t="s">
        <v>603</v>
      </c>
    </row>
    <row r="107" spans="1:6" ht="18.75" customHeight="1" x14ac:dyDescent="0.15">
      <c r="A107" s="1370"/>
      <c r="B107" s="1360"/>
      <c r="C107" s="1356"/>
      <c r="D107" s="1384"/>
      <c r="E107" s="1381"/>
      <c r="F107" s="373" t="s">
        <v>602</v>
      </c>
    </row>
    <row r="108" spans="1:6" ht="18.75" customHeight="1" x14ac:dyDescent="0.15">
      <c r="A108" s="1370"/>
      <c r="B108" s="1360"/>
      <c r="C108" s="1356"/>
      <c r="D108" s="1385"/>
      <c r="E108" s="1374"/>
      <c r="F108" s="372" t="s">
        <v>601</v>
      </c>
    </row>
    <row r="109" spans="1:6" ht="18.75" customHeight="1" x14ac:dyDescent="0.15">
      <c r="A109" s="1371"/>
      <c r="B109" s="1312"/>
      <c r="C109" s="1382"/>
      <c r="D109" s="659" t="s">
        <v>930</v>
      </c>
      <c r="E109" s="658">
        <v>108</v>
      </c>
      <c r="F109" s="660" t="s">
        <v>925</v>
      </c>
    </row>
    <row r="110" spans="1:6" ht="15" customHeight="1" x14ac:dyDescent="0.15">
      <c r="B110" s="361"/>
      <c r="C110" s="361"/>
      <c r="D110" s="360"/>
      <c r="E110" s="359"/>
    </row>
    <row r="111" spans="1:6" ht="19.5" customHeight="1" x14ac:dyDescent="0.15">
      <c r="A111" s="367" t="s">
        <v>600</v>
      </c>
      <c r="C111" s="361"/>
      <c r="D111" s="371"/>
      <c r="E111" s="359"/>
    </row>
    <row r="112" spans="1:6" ht="19.5" customHeight="1" x14ac:dyDescent="0.15">
      <c r="A112" s="1386" t="s">
        <v>193</v>
      </c>
      <c r="B112" s="1387" t="s">
        <v>902</v>
      </c>
      <c r="C112" s="1388"/>
      <c r="D112" s="1389" t="s">
        <v>901</v>
      </c>
      <c r="E112" s="1391" t="s">
        <v>897</v>
      </c>
      <c r="F112" s="1386" t="s">
        <v>520</v>
      </c>
    </row>
    <row r="113" spans="1:6" ht="19.5" customHeight="1" x14ac:dyDescent="0.15">
      <c r="A113" s="1386"/>
      <c r="B113" s="645"/>
      <c r="C113" s="647" t="s">
        <v>519</v>
      </c>
      <c r="D113" s="1390"/>
      <c r="E113" s="1392"/>
      <c r="F113" s="1386"/>
    </row>
    <row r="114" spans="1:6" ht="18.75" customHeight="1" x14ac:dyDescent="0.15">
      <c r="A114" s="1368" t="s">
        <v>537</v>
      </c>
      <c r="B114" s="1393" t="s">
        <v>136</v>
      </c>
      <c r="C114" s="365" t="s">
        <v>586</v>
      </c>
      <c r="D114" s="368" t="s">
        <v>599</v>
      </c>
      <c r="E114" s="364">
        <v>34</v>
      </c>
      <c r="F114" s="363" t="s">
        <v>598</v>
      </c>
    </row>
    <row r="115" spans="1:6" ht="18.75" customHeight="1" x14ac:dyDescent="0.15">
      <c r="A115" s="1368"/>
      <c r="B115" s="1393"/>
      <c r="C115" s="1353" t="s">
        <v>597</v>
      </c>
      <c r="D115" s="1345" t="s">
        <v>596</v>
      </c>
      <c r="E115" s="1373">
        <v>35</v>
      </c>
      <c r="F115" s="353" t="s">
        <v>595</v>
      </c>
    </row>
    <row r="116" spans="1:6" ht="18.75" customHeight="1" x14ac:dyDescent="0.15">
      <c r="A116" s="1368"/>
      <c r="B116" s="1393"/>
      <c r="C116" s="1372"/>
      <c r="D116" s="1346"/>
      <c r="E116" s="1374"/>
      <c r="F116" s="352" t="s">
        <v>594</v>
      </c>
    </row>
    <row r="117" spans="1:6" ht="38.25" customHeight="1" x14ac:dyDescent="0.15">
      <c r="A117" s="1368"/>
      <c r="B117" s="1393"/>
      <c r="C117" s="365" t="s">
        <v>563</v>
      </c>
      <c r="D117" s="368" t="s">
        <v>593</v>
      </c>
      <c r="E117" s="364">
        <v>36</v>
      </c>
      <c r="F117" s="370" t="s">
        <v>592</v>
      </c>
    </row>
    <row r="118" spans="1:6" ht="18.75" customHeight="1" x14ac:dyDescent="0.15">
      <c r="A118" s="1368"/>
      <c r="B118" s="1393"/>
      <c r="C118" s="1353" t="s">
        <v>553</v>
      </c>
      <c r="D118" s="1345" t="s">
        <v>591</v>
      </c>
      <c r="E118" s="1373">
        <v>37</v>
      </c>
      <c r="F118" s="353" t="s">
        <v>590</v>
      </c>
    </row>
    <row r="119" spans="1:6" ht="18.75" customHeight="1" x14ac:dyDescent="0.15">
      <c r="A119" s="1368"/>
      <c r="B119" s="1393"/>
      <c r="C119" s="1372"/>
      <c r="D119" s="1346"/>
      <c r="E119" s="1374"/>
      <c r="F119" s="352" t="s">
        <v>589</v>
      </c>
    </row>
    <row r="120" spans="1:6" ht="18" customHeight="1" x14ac:dyDescent="0.15">
      <c r="A120" s="1368"/>
      <c r="B120" s="1393"/>
      <c r="C120" s="365" t="s">
        <v>547</v>
      </c>
      <c r="D120" s="368" t="s">
        <v>588</v>
      </c>
      <c r="E120" s="364">
        <v>38</v>
      </c>
      <c r="F120" s="356" t="s">
        <v>587</v>
      </c>
    </row>
    <row r="121" spans="1:6" ht="18" customHeight="1" x14ac:dyDescent="0.15">
      <c r="A121" s="1368"/>
      <c r="B121" s="1393" t="s">
        <v>142</v>
      </c>
      <c r="C121" s="1363" t="s">
        <v>586</v>
      </c>
      <c r="D121" s="368" t="s">
        <v>585</v>
      </c>
      <c r="E121" s="364">
        <v>39</v>
      </c>
      <c r="F121" s="363" t="s">
        <v>584</v>
      </c>
    </row>
    <row r="122" spans="1:6" ht="18" customHeight="1" x14ac:dyDescent="0.15">
      <c r="A122" s="1368"/>
      <c r="B122" s="1393"/>
      <c r="C122" s="1364"/>
      <c r="D122" s="368" t="s">
        <v>583</v>
      </c>
      <c r="E122" s="364">
        <v>40</v>
      </c>
      <c r="F122" s="357" t="s">
        <v>582</v>
      </c>
    </row>
    <row r="123" spans="1:6" ht="18" customHeight="1" x14ac:dyDescent="0.15">
      <c r="A123" s="1368"/>
      <c r="B123" s="1393"/>
      <c r="C123" s="1364"/>
      <c r="D123" s="1345" t="s">
        <v>581</v>
      </c>
      <c r="E123" s="1373">
        <v>41</v>
      </c>
      <c r="F123" s="353" t="s">
        <v>580</v>
      </c>
    </row>
    <row r="124" spans="1:6" ht="18" customHeight="1" x14ac:dyDescent="0.15">
      <c r="A124" s="1368"/>
      <c r="B124" s="1393"/>
      <c r="C124" s="1364"/>
      <c r="D124" s="1380"/>
      <c r="E124" s="1381"/>
      <c r="F124" s="354" t="s">
        <v>579</v>
      </c>
    </row>
    <row r="125" spans="1:6" ht="18" customHeight="1" x14ac:dyDescent="0.15">
      <c r="A125" s="1368"/>
      <c r="B125" s="1393"/>
      <c r="C125" s="1364"/>
      <c r="D125" s="1380"/>
      <c r="E125" s="1381"/>
      <c r="F125" s="354" t="s">
        <v>578</v>
      </c>
    </row>
    <row r="126" spans="1:6" ht="18" customHeight="1" x14ac:dyDescent="0.15">
      <c r="A126" s="1368"/>
      <c r="B126" s="1393"/>
      <c r="C126" s="1364"/>
      <c r="D126" s="1380"/>
      <c r="E126" s="1381"/>
      <c r="F126" s="354" t="s">
        <v>577</v>
      </c>
    </row>
    <row r="127" spans="1:6" ht="18" customHeight="1" x14ac:dyDescent="0.15">
      <c r="A127" s="1368"/>
      <c r="B127" s="1393"/>
      <c r="C127" s="1365"/>
      <c r="D127" s="1346"/>
      <c r="E127" s="1374"/>
      <c r="F127" s="352" t="s">
        <v>576</v>
      </c>
    </row>
    <row r="128" spans="1:6" ht="18" customHeight="1" x14ac:dyDescent="0.15">
      <c r="A128" s="1368"/>
      <c r="B128" s="1393"/>
      <c r="C128" s="1363" t="s">
        <v>316</v>
      </c>
      <c r="D128" s="368" t="s">
        <v>575</v>
      </c>
      <c r="E128" s="364">
        <v>42</v>
      </c>
      <c r="F128" s="363" t="s">
        <v>574</v>
      </c>
    </row>
    <row r="129" spans="1:6" ht="18" customHeight="1" x14ac:dyDescent="0.15">
      <c r="A129" s="1368"/>
      <c r="B129" s="1393"/>
      <c r="C129" s="1364"/>
      <c r="D129" s="1345" t="s">
        <v>573</v>
      </c>
      <c r="E129" s="1373">
        <v>43</v>
      </c>
      <c r="F129" s="353" t="s">
        <v>572</v>
      </c>
    </row>
    <row r="130" spans="1:6" ht="18" customHeight="1" x14ac:dyDescent="0.15">
      <c r="A130" s="1368"/>
      <c r="B130" s="1393"/>
      <c r="C130" s="1364"/>
      <c r="D130" s="1380"/>
      <c r="E130" s="1381"/>
      <c r="F130" s="358" t="s">
        <v>571</v>
      </c>
    </row>
    <row r="131" spans="1:6" ht="18" customHeight="1" x14ac:dyDescent="0.15">
      <c r="A131" s="1368"/>
      <c r="B131" s="1393"/>
      <c r="C131" s="1364"/>
      <c r="D131" s="1346"/>
      <c r="E131" s="1374"/>
      <c r="F131" s="352" t="s">
        <v>570</v>
      </c>
    </row>
    <row r="132" spans="1:6" ht="18" customHeight="1" x14ac:dyDescent="0.15">
      <c r="A132" s="1368"/>
      <c r="B132" s="1393"/>
      <c r="C132" s="1364"/>
      <c r="D132" s="1345" t="s">
        <v>569</v>
      </c>
      <c r="E132" s="1373">
        <v>44</v>
      </c>
      <c r="F132" s="353" t="s">
        <v>568</v>
      </c>
    </row>
    <row r="133" spans="1:6" ht="18" customHeight="1" x14ac:dyDescent="0.15">
      <c r="A133" s="1368"/>
      <c r="B133" s="1393"/>
      <c r="C133" s="1364"/>
      <c r="D133" s="1380"/>
      <c r="E133" s="1381"/>
      <c r="F133" s="354" t="s">
        <v>567</v>
      </c>
    </row>
    <row r="134" spans="1:6" ht="18" customHeight="1" x14ac:dyDescent="0.15">
      <c r="A134" s="1368"/>
      <c r="B134" s="1393"/>
      <c r="C134" s="1364"/>
      <c r="D134" s="1380"/>
      <c r="E134" s="1381"/>
      <c r="F134" s="354" t="s">
        <v>566</v>
      </c>
    </row>
    <row r="135" spans="1:6" ht="18" customHeight="1" x14ac:dyDescent="0.15">
      <c r="A135" s="1368"/>
      <c r="B135" s="1393"/>
      <c r="C135" s="1364"/>
      <c r="D135" s="1380"/>
      <c r="E135" s="1381"/>
      <c r="F135" s="354" t="s">
        <v>565</v>
      </c>
    </row>
    <row r="136" spans="1:6" ht="18" customHeight="1" x14ac:dyDescent="0.15">
      <c r="A136" s="1368"/>
      <c r="B136" s="1393"/>
      <c r="C136" s="1365"/>
      <c r="D136" s="1346"/>
      <c r="E136" s="1374"/>
      <c r="F136" s="352" t="s">
        <v>564</v>
      </c>
    </row>
    <row r="137" spans="1:6" ht="18" customHeight="1" x14ac:dyDescent="0.15">
      <c r="A137" s="1368"/>
      <c r="B137" s="1393"/>
      <c r="C137" s="1363" t="s">
        <v>563</v>
      </c>
      <c r="D137" s="1345" t="s">
        <v>562</v>
      </c>
      <c r="E137" s="1373">
        <v>45</v>
      </c>
      <c r="F137" s="353" t="s">
        <v>561</v>
      </c>
    </row>
    <row r="138" spans="1:6" ht="18" customHeight="1" x14ac:dyDescent="0.15">
      <c r="A138" s="1368"/>
      <c r="B138" s="1393"/>
      <c r="C138" s="1364"/>
      <c r="D138" s="1346"/>
      <c r="E138" s="1374"/>
      <c r="F138" s="357" t="s">
        <v>560</v>
      </c>
    </row>
    <row r="139" spans="1:6" ht="18" customHeight="1" x14ac:dyDescent="0.15">
      <c r="A139" s="1368"/>
      <c r="B139" s="1393"/>
      <c r="C139" s="1364"/>
      <c r="D139" s="368" t="s">
        <v>559</v>
      </c>
      <c r="E139" s="364">
        <v>46</v>
      </c>
      <c r="F139" s="363" t="s">
        <v>558</v>
      </c>
    </row>
    <row r="140" spans="1:6" ht="18" customHeight="1" x14ac:dyDescent="0.15">
      <c r="A140" s="1368"/>
      <c r="B140" s="1393"/>
      <c r="C140" s="1364"/>
      <c r="D140" s="1345" t="s">
        <v>557</v>
      </c>
      <c r="E140" s="1373">
        <v>47</v>
      </c>
      <c r="F140" s="353" t="s">
        <v>556</v>
      </c>
    </row>
    <row r="141" spans="1:6" ht="18" customHeight="1" x14ac:dyDescent="0.15">
      <c r="A141" s="1368"/>
      <c r="B141" s="1393"/>
      <c r="C141" s="1364"/>
      <c r="D141" s="1380"/>
      <c r="E141" s="1381"/>
      <c r="F141" s="354" t="s">
        <v>555</v>
      </c>
    </row>
    <row r="142" spans="1:6" ht="18" customHeight="1" x14ac:dyDescent="0.15">
      <c r="A142" s="1368"/>
      <c r="B142" s="1393"/>
      <c r="C142" s="1365"/>
      <c r="D142" s="1346"/>
      <c r="E142" s="1374"/>
      <c r="F142" s="352" t="s">
        <v>554</v>
      </c>
    </row>
    <row r="143" spans="1:6" ht="18" customHeight="1" x14ac:dyDescent="0.15">
      <c r="A143" s="1368"/>
      <c r="B143" s="1393"/>
      <c r="C143" s="1363" t="s">
        <v>553</v>
      </c>
      <c r="D143" s="368" t="s">
        <v>552</v>
      </c>
      <c r="E143" s="364">
        <v>48</v>
      </c>
      <c r="F143" s="363" t="s">
        <v>551</v>
      </c>
    </row>
    <row r="144" spans="1:6" ht="18" customHeight="1" x14ac:dyDescent="0.15">
      <c r="A144" s="1368"/>
      <c r="B144" s="1393"/>
      <c r="C144" s="1364"/>
      <c r="D144" s="1345" t="s">
        <v>550</v>
      </c>
      <c r="E144" s="1373">
        <v>49</v>
      </c>
      <c r="F144" s="353" t="s">
        <v>549</v>
      </c>
    </row>
    <row r="145" spans="1:6" ht="18" customHeight="1" x14ac:dyDescent="0.15">
      <c r="A145" s="1368"/>
      <c r="B145" s="1393"/>
      <c r="C145" s="1365"/>
      <c r="D145" s="1346"/>
      <c r="E145" s="1374"/>
      <c r="F145" s="352" t="s">
        <v>548</v>
      </c>
    </row>
    <row r="146" spans="1:6" ht="18" customHeight="1" x14ac:dyDescent="0.15">
      <c r="A146" s="1368"/>
      <c r="B146" s="1393"/>
      <c r="C146" s="369" t="s">
        <v>547</v>
      </c>
      <c r="D146" s="368" t="s">
        <v>546</v>
      </c>
      <c r="E146" s="364">
        <v>50</v>
      </c>
      <c r="F146" s="363" t="s">
        <v>545</v>
      </c>
    </row>
    <row r="147" spans="1:6" ht="18" customHeight="1" x14ac:dyDescent="0.15">
      <c r="A147" s="1368"/>
      <c r="B147" s="1397" t="s">
        <v>145</v>
      </c>
      <c r="C147" s="1398"/>
      <c r="D147" s="1383" t="s">
        <v>544</v>
      </c>
      <c r="E147" s="1373">
        <v>51</v>
      </c>
      <c r="F147" s="353" t="s">
        <v>522</v>
      </c>
    </row>
    <row r="148" spans="1:6" ht="18" customHeight="1" x14ac:dyDescent="0.15">
      <c r="A148" s="1368"/>
      <c r="B148" s="1399"/>
      <c r="C148" s="1400"/>
      <c r="D148" s="1384"/>
      <c r="E148" s="1381"/>
      <c r="F148" s="354" t="s">
        <v>543</v>
      </c>
    </row>
    <row r="149" spans="1:6" ht="18" customHeight="1" x14ac:dyDescent="0.15">
      <c r="A149" s="1368"/>
      <c r="B149" s="1399"/>
      <c r="C149" s="1400"/>
      <c r="D149" s="1384"/>
      <c r="E149" s="1381"/>
      <c r="F149" s="354" t="s">
        <v>542</v>
      </c>
    </row>
    <row r="150" spans="1:6" ht="18" customHeight="1" x14ac:dyDescent="0.15">
      <c r="A150" s="1368"/>
      <c r="B150" s="1399"/>
      <c r="C150" s="1400"/>
      <c r="D150" s="1384"/>
      <c r="E150" s="1381"/>
      <c r="F150" s="354" t="s">
        <v>541</v>
      </c>
    </row>
    <row r="151" spans="1:6" ht="18" customHeight="1" x14ac:dyDescent="0.15">
      <c r="A151" s="1368"/>
      <c r="B151" s="1399"/>
      <c r="C151" s="1400"/>
      <c r="D151" s="1384"/>
      <c r="E151" s="1381"/>
      <c r="F151" s="354" t="s">
        <v>540</v>
      </c>
    </row>
    <row r="152" spans="1:6" ht="18" customHeight="1" x14ac:dyDescent="0.15">
      <c r="A152" s="1368"/>
      <c r="B152" s="1401"/>
      <c r="C152" s="1402"/>
      <c r="D152" s="1385"/>
      <c r="E152" s="1374"/>
      <c r="F152" s="352" t="s">
        <v>539</v>
      </c>
    </row>
    <row r="153" spans="1:6" ht="15" customHeight="1" x14ac:dyDescent="0.15">
      <c r="B153" s="361"/>
      <c r="C153" s="361"/>
      <c r="D153" s="360"/>
      <c r="E153" s="359"/>
    </row>
    <row r="154" spans="1:6" ht="19.5" customHeight="1" x14ac:dyDescent="0.15">
      <c r="A154" s="367" t="s">
        <v>538</v>
      </c>
      <c r="C154" s="366"/>
      <c r="D154" s="360"/>
      <c r="E154" s="359"/>
    </row>
    <row r="155" spans="1:6" ht="19.5" customHeight="1" x14ac:dyDescent="0.15">
      <c r="A155" s="646" t="s">
        <v>193</v>
      </c>
      <c r="B155" s="1388" t="s">
        <v>902</v>
      </c>
      <c r="C155" s="1388"/>
      <c r="D155" s="649" t="s">
        <v>901</v>
      </c>
      <c r="E155" s="394" t="s">
        <v>897</v>
      </c>
      <c r="F155" s="646" t="s">
        <v>520</v>
      </c>
    </row>
    <row r="156" spans="1:6" ht="18" customHeight="1" x14ac:dyDescent="0.15">
      <c r="A156" s="1368" t="s">
        <v>537</v>
      </c>
      <c r="B156" s="1393" t="s">
        <v>536</v>
      </c>
      <c r="C156" s="1393"/>
      <c r="D156" s="365" t="s">
        <v>535</v>
      </c>
      <c r="E156" s="364">
        <v>52</v>
      </c>
      <c r="F156" s="363" t="s">
        <v>534</v>
      </c>
    </row>
    <row r="157" spans="1:6" ht="18" customHeight="1" x14ac:dyDescent="0.15">
      <c r="A157" s="1368"/>
      <c r="B157" s="1393"/>
      <c r="C157" s="1393"/>
      <c r="D157" s="365" t="s">
        <v>533</v>
      </c>
      <c r="E157" s="364">
        <v>53</v>
      </c>
      <c r="F157" s="363" t="s">
        <v>532</v>
      </c>
    </row>
    <row r="158" spans="1:6" ht="18" customHeight="1" x14ac:dyDescent="0.15">
      <c r="A158" s="1368"/>
      <c r="B158" s="1393"/>
      <c r="C158" s="1393"/>
      <c r="D158" s="365" t="s">
        <v>531</v>
      </c>
      <c r="E158" s="364">
        <v>54</v>
      </c>
      <c r="F158" s="363" t="s">
        <v>530</v>
      </c>
    </row>
    <row r="159" spans="1:6" ht="18" customHeight="1" x14ac:dyDescent="0.15">
      <c r="A159" s="1368"/>
      <c r="B159" s="1393"/>
      <c r="C159" s="1393"/>
      <c r="D159" s="365" t="s">
        <v>529</v>
      </c>
      <c r="E159" s="364">
        <v>55</v>
      </c>
      <c r="F159" s="363" t="s">
        <v>528</v>
      </c>
    </row>
    <row r="160" spans="1:6" ht="18" customHeight="1" x14ac:dyDescent="0.15">
      <c r="A160" s="1368"/>
      <c r="B160" s="1393"/>
      <c r="C160" s="1393"/>
      <c r="D160" s="365" t="s">
        <v>527</v>
      </c>
      <c r="E160" s="364">
        <v>56</v>
      </c>
      <c r="F160" s="363" t="s">
        <v>526</v>
      </c>
    </row>
    <row r="161" spans="1:6" ht="18" customHeight="1" x14ac:dyDescent="0.15">
      <c r="A161" s="1368"/>
      <c r="B161" s="1393"/>
      <c r="C161" s="1393"/>
      <c r="D161" s="365" t="s">
        <v>899</v>
      </c>
      <c r="E161" s="364">
        <v>57</v>
      </c>
      <c r="F161" s="363" t="s">
        <v>525</v>
      </c>
    </row>
    <row r="162" spans="1:6" ht="38.25" customHeight="1" x14ac:dyDescent="0.15">
      <c r="A162" s="1368"/>
      <c r="B162" s="1393"/>
      <c r="C162" s="1393"/>
      <c r="D162" s="365" t="s">
        <v>524</v>
      </c>
      <c r="E162" s="364">
        <v>58</v>
      </c>
      <c r="F162" s="363" t="s">
        <v>523</v>
      </c>
    </row>
    <row r="163" spans="1:6" ht="18" customHeight="1" x14ac:dyDescent="0.15">
      <c r="A163" s="1368"/>
      <c r="B163" s="1393"/>
      <c r="C163" s="1393"/>
      <c r="D163" s="365" t="s">
        <v>173</v>
      </c>
      <c r="E163" s="364">
        <v>59</v>
      </c>
      <c r="F163" s="363" t="s">
        <v>173</v>
      </c>
    </row>
    <row r="164" spans="1:6" ht="18" customHeight="1" x14ac:dyDescent="0.15">
      <c r="A164" s="1368"/>
      <c r="B164" s="1393"/>
      <c r="C164" s="1393"/>
      <c r="D164" s="365" t="s">
        <v>522</v>
      </c>
      <c r="E164" s="364">
        <v>60</v>
      </c>
      <c r="F164" s="363" t="s">
        <v>522</v>
      </c>
    </row>
    <row r="165" spans="1:6" ht="15" customHeight="1" x14ac:dyDescent="0.15">
      <c r="B165" s="361"/>
      <c r="C165" s="361"/>
      <c r="D165" s="360"/>
      <c r="E165" s="359"/>
    </row>
    <row r="166" spans="1:6" ht="19.5" customHeight="1" x14ac:dyDescent="0.15">
      <c r="A166" s="362" t="s">
        <v>521</v>
      </c>
      <c r="C166" s="361"/>
      <c r="D166" s="360"/>
      <c r="E166" s="359"/>
    </row>
    <row r="167" spans="1:6" ht="8.25" customHeight="1" x14ac:dyDescent="0.15">
      <c r="B167" s="361"/>
      <c r="C167" s="361"/>
      <c r="D167" s="360"/>
      <c r="E167" s="359"/>
    </row>
    <row r="168" spans="1:6" ht="19.5" customHeight="1" x14ac:dyDescent="0.15">
      <c r="A168" s="1386" t="s">
        <v>193</v>
      </c>
      <c r="B168" s="1389" t="s">
        <v>58</v>
      </c>
      <c r="C168" s="1403"/>
      <c r="D168" s="1387" t="s">
        <v>59</v>
      </c>
      <c r="E168" s="1391" t="s">
        <v>897</v>
      </c>
      <c r="F168" s="1405" t="s">
        <v>520</v>
      </c>
    </row>
    <row r="169" spans="1:6" ht="19.5" customHeight="1" x14ac:dyDescent="0.15">
      <c r="A169" s="1386"/>
      <c r="B169" s="648"/>
      <c r="C169" s="647" t="s">
        <v>159</v>
      </c>
      <c r="D169" s="1404"/>
      <c r="E169" s="1392"/>
      <c r="F169" s="1406"/>
    </row>
    <row r="170" spans="1:6" ht="19.5" customHeight="1" x14ac:dyDescent="0.15">
      <c r="A170" s="1407" t="s">
        <v>518</v>
      </c>
      <c r="B170" s="1353" t="s">
        <v>142</v>
      </c>
      <c r="C170" s="1363" t="s">
        <v>1</v>
      </c>
      <c r="D170" s="1383" t="s">
        <v>517</v>
      </c>
      <c r="E170" s="1366">
        <v>61</v>
      </c>
      <c r="F170" s="353" t="s">
        <v>516</v>
      </c>
    </row>
    <row r="171" spans="1:6" ht="19.5" customHeight="1" x14ac:dyDescent="0.15">
      <c r="A171" s="1407"/>
      <c r="B171" s="1360"/>
      <c r="C171" s="1364"/>
      <c r="D171" s="1384"/>
      <c r="E171" s="1408"/>
      <c r="F171" s="354" t="s">
        <v>515</v>
      </c>
    </row>
    <row r="172" spans="1:6" ht="19.5" customHeight="1" x14ac:dyDescent="0.15">
      <c r="A172" s="1407"/>
      <c r="B172" s="1360"/>
      <c r="C172" s="1364"/>
      <c r="D172" s="1384"/>
      <c r="E172" s="1408"/>
      <c r="F172" s="354" t="s">
        <v>514</v>
      </c>
    </row>
    <row r="173" spans="1:6" ht="19.5" customHeight="1" x14ac:dyDescent="0.15">
      <c r="A173" s="1407"/>
      <c r="B173" s="1360"/>
      <c r="C173" s="1364"/>
      <c r="D173" s="1384"/>
      <c r="E173" s="1408"/>
      <c r="F173" s="354" t="s">
        <v>513</v>
      </c>
    </row>
    <row r="174" spans="1:6" ht="19.5" customHeight="1" x14ac:dyDescent="0.15">
      <c r="A174" s="1407"/>
      <c r="B174" s="1360"/>
      <c r="C174" s="1364"/>
      <c r="D174" s="1384"/>
      <c r="E174" s="1408"/>
      <c r="F174" s="358" t="s">
        <v>512</v>
      </c>
    </row>
    <row r="175" spans="1:6" ht="19.5" customHeight="1" x14ac:dyDescent="0.15">
      <c r="A175" s="1407"/>
      <c r="B175" s="1360"/>
      <c r="C175" s="1364"/>
      <c r="D175" s="1384"/>
      <c r="E175" s="1408"/>
      <c r="F175" s="354" t="s">
        <v>511</v>
      </c>
    </row>
    <row r="176" spans="1:6" ht="19.5" customHeight="1" x14ac:dyDescent="0.15">
      <c r="A176" s="1407"/>
      <c r="B176" s="1360"/>
      <c r="C176" s="1364"/>
      <c r="D176" s="1385"/>
      <c r="E176" s="1367"/>
      <c r="F176" s="352" t="s">
        <v>493</v>
      </c>
    </row>
    <row r="177" spans="1:6" ht="19.5" customHeight="1" x14ac:dyDescent="0.15">
      <c r="A177" s="1407"/>
      <c r="B177" s="1360"/>
      <c r="C177" s="1364"/>
      <c r="D177" s="657" t="s">
        <v>931</v>
      </c>
      <c r="E177" s="656">
        <v>109</v>
      </c>
      <c r="F177" s="661" t="s">
        <v>925</v>
      </c>
    </row>
    <row r="178" spans="1:6" ht="19.5" customHeight="1" x14ac:dyDescent="0.15">
      <c r="A178" s="1407"/>
      <c r="B178" s="1360"/>
      <c r="C178" s="1364"/>
      <c r="D178" s="657" t="s">
        <v>932</v>
      </c>
      <c r="E178" s="656">
        <v>110</v>
      </c>
      <c r="F178" s="661" t="s">
        <v>925</v>
      </c>
    </row>
    <row r="179" spans="1:6" ht="19.5" customHeight="1" x14ac:dyDescent="0.15">
      <c r="A179" s="1407"/>
      <c r="B179" s="1360"/>
      <c r="C179" s="1364"/>
      <c r="D179" s="657" t="s">
        <v>933</v>
      </c>
      <c r="E179" s="656">
        <v>111</v>
      </c>
      <c r="F179" s="661" t="s">
        <v>925</v>
      </c>
    </row>
    <row r="180" spans="1:6" ht="19.5" customHeight="1" x14ac:dyDescent="0.15">
      <c r="A180" s="1407"/>
      <c r="B180" s="1360"/>
      <c r="C180" s="1364"/>
      <c r="D180" s="657" t="s">
        <v>934</v>
      </c>
      <c r="E180" s="656">
        <v>112</v>
      </c>
      <c r="F180" s="661" t="s">
        <v>925</v>
      </c>
    </row>
    <row r="181" spans="1:6" ht="19.5" customHeight="1" x14ac:dyDescent="0.15">
      <c r="A181" s="1407"/>
      <c r="B181" s="1360"/>
      <c r="C181" s="1364"/>
      <c r="D181" s="1345" t="s">
        <v>510</v>
      </c>
      <c r="E181" s="1366">
        <v>62</v>
      </c>
      <c r="F181" s="353" t="s">
        <v>509</v>
      </c>
    </row>
    <row r="182" spans="1:6" ht="19.5" customHeight="1" x14ac:dyDescent="0.15">
      <c r="A182" s="1407"/>
      <c r="B182" s="1360"/>
      <c r="C182" s="1364"/>
      <c r="D182" s="1380"/>
      <c r="E182" s="1408"/>
      <c r="F182" s="355" t="s">
        <v>508</v>
      </c>
    </row>
    <row r="183" spans="1:6" ht="19.5" customHeight="1" x14ac:dyDescent="0.15">
      <c r="A183" s="1407"/>
      <c r="B183" s="1360"/>
      <c r="C183" s="1364"/>
      <c r="D183" s="1380"/>
      <c r="E183" s="1408"/>
      <c r="F183" s="354" t="s">
        <v>507</v>
      </c>
    </row>
    <row r="184" spans="1:6" ht="19.5" customHeight="1" x14ac:dyDescent="0.15">
      <c r="A184" s="1407"/>
      <c r="B184" s="1360"/>
      <c r="C184" s="1364"/>
      <c r="D184" s="1346"/>
      <c r="E184" s="1367"/>
      <c r="F184" s="352" t="s">
        <v>490</v>
      </c>
    </row>
    <row r="185" spans="1:6" ht="19.5" customHeight="1" x14ac:dyDescent="0.15">
      <c r="A185" s="1407"/>
      <c r="B185" s="1360"/>
      <c r="C185" s="1364"/>
      <c r="D185" s="657" t="s">
        <v>935</v>
      </c>
      <c r="E185" s="656">
        <v>113</v>
      </c>
      <c r="F185" s="661" t="s">
        <v>925</v>
      </c>
    </row>
    <row r="186" spans="1:6" ht="19.5" customHeight="1" x14ac:dyDescent="0.15">
      <c r="A186" s="1407"/>
      <c r="B186" s="1360"/>
      <c r="C186" s="1364"/>
      <c r="D186" s="657" t="s">
        <v>936</v>
      </c>
      <c r="E186" s="656">
        <v>114</v>
      </c>
      <c r="F186" s="661" t="s">
        <v>925</v>
      </c>
    </row>
    <row r="187" spans="1:6" ht="19.5" customHeight="1" x14ac:dyDescent="0.15">
      <c r="A187" s="1407"/>
      <c r="B187" s="1360"/>
      <c r="C187" s="1364"/>
      <c r="D187" s="657" t="s">
        <v>937</v>
      </c>
      <c r="E187" s="656">
        <v>115</v>
      </c>
      <c r="F187" s="661" t="s">
        <v>925</v>
      </c>
    </row>
    <row r="188" spans="1:6" ht="19.5" customHeight="1" x14ac:dyDescent="0.15">
      <c r="A188" s="1407"/>
      <c r="B188" s="1360"/>
      <c r="C188" s="1364"/>
      <c r="D188" s="657" t="s">
        <v>938</v>
      </c>
      <c r="E188" s="656">
        <v>116</v>
      </c>
      <c r="F188" s="661" t="s">
        <v>925</v>
      </c>
    </row>
    <row r="189" spans="1:6" ht="19.5" customHeight="1" x14ac:dyDescent="0.15">
      <c r="A189" s="1407"/>
      <c r="B189" s="1360"/>
      <c r="C189" s="1364"/>
      <c r="D189" s="657" t="s">
        <v>939</v>
      </c>
      <c r="E189" s="656">
        <v>117</v>
      </c>
      <c r="F189" s="661" t="s">
        <v>925</v>
      </c>
    </row>
    <row r="190" spans="1:6" ht="19.5" customHeight="1" x14ac:dyDescent="0.15">
      <c r="A190" s="1407"/>
      <c r="B190" s="1360"/>
      <c r="C190" s="1363" t="s">
        <v>2</v>
      </c>
      <c r="D190" s="1383" t="s">
        <v>506</v>
      </c>
      <c r="E190" s="1366">
        <v>63</v>
      </c>
      <c r="F190" s="353" t="s">
        <v>505</v>
      </c>
    </row>
    <row r="191" spans="1:6" ht="19.5" customHeight="1" x14ac:dyDescent="0.15">
      <c r="A191" s="1407"/>
      <c r="B191" s="1360"/>
      <c r="C191" s="1364"/>
      <c r="D191" s="1384"/>
      <c r="E191" s="1408"/>
      <c r="F191" s="354" t="s">
        <v>504</v>
      </c>
    </row>
    <row r="192" spans="1:6" ht="19.5" customHeight="1" x14ac:dyDescent="0.15">
      <c r="A192" s="1407"/>
      <c r="B192" s="1360"/>
      <c r="C192" s="1364"/>
      <c r="D192" s="1385"/>
      <c r="E192" s="1367"/>
      <c r="F192" s="357" t="s">
        <v>503</v>
      </c>
    </row>
    <row r="193" spans="1:6" ht="19.5" customHeight="1" x14ac:dyDescent="0.15">
      <c r="A193" s="1407"/>
      <c r="B193" s="1360"/>
      <c r="C193" s="1364"/>
      <c r="D193" s="1383" t="s">
        <v>502</v>
      </c>
      <c r="E193" s="1366">
        <v>64</v>
      </c>
      <c r="F193" s="356" t="s">
        <v>501</v>
      </c>
    </row>
    <row r="194" spans="1:6" ht="19.5" customHeight="1" x14ac:dyDescent="0.15">
      <c r="A194" s="1407"/>
      <c r="B194" s="1360"/>
      <c r="C194" s="1364"/>
      <c r="D194" s="1384"/>
      <c r="E194" s="1408"/>
      <c r="F194" s="354" t="s">
        <v>500</v>
      </c>
    </row>
    <row r="195" spans="1:6" ht="19.5" customHeight="1" x14ac:dyDescent="0.15">
      <c r="A195" s="1407"/>
      <c r="B195" s="1360"/>
      <c r="C195" s="1365"/>
      <c r="D195" s="1385"/>
      <c r="E195" s="1367"/>
      <c r="F195" s="352" t="s">
        <v>499</v>
      </c>
    </row>
    <row r="196" spans="1:6" ht="19.5" customHeight="1" x14ac:dyDescent="0.15">
      <c r="A196" s="1407"/>
      <c r="B196" s="1360"/>
      <c r="C196" s="1363" t="s">
        <v>3</v>
      </c>
      <c r="D196" s="1383" t="s">
        <v>498</v>
      </c>
      <c r="E196" s="1366">
        <v>65</v>
      </c>
      <c r="F196" s="353" t="s">
        <v>497</v>
      </c>
    </row>
    <row r="197" spans="1:6" ht="19.5" customHeight="1" x14ac:dyDescent="0.15">
      <c r="A197" s="1407"/>
      <c r="B197" s="1360"/>
      <c r="C197" s="1409"/>
      <c r="D197" s="1384"/>
      <c r="E197" s="1408"/>
      <c r="F197" s="355" t="s">
        <v>496</v>
      </c>
    </row>
    <row r="198" spans="1:6" ht="19.5" customHeight="1" x14ac:dyDescent="0.15">
      <c r="A198" s="1407"/>
      <c r="B198" s="1360"/>
      <c r="C198" s="1409"/>
      <c r="D198" s="1384"/>
      <c r="E198" s="1408"/>
      <c r="F198" s="354" t="s">
        <v>495</v>
      </c>
    </row>
    <row r="199" spans="1:6" ht="19.5" customHeight="1" x14ac:dyDescent="0.15">
      <c r="A199" s="1407"/>
      <c r="B199" s="1360"/>
      <c r="C199" s="1409"/>
      <c r="D199" s="1384"/>
      <c r="E199" s="1408"/>
      <c r="F199" s="354" t="s">
        <v>494</v>
      </c>
    </row>
    <row r="200" spans="1:6" ht="19.5" customHeight="1" x14ac:dyDescent="0.15">
      <c r="A200" s="1407"/>
      <c r="B200" s="1360"/>
      <c r="C200" s="1409"/>
      <c r="D200" s="1385"/>
      <c r="E200" s="1367"/>
      <c r="F200" s="352" t="s">
        <v>493</v>
      </c>
    </row>
    <row r="201" spans="1:6" ht="19.5" customHeight="1" x14ac:dyDescent="0.15">
      <c r="A201" s="1407"/>
      <c r="B201" s="1360"/>
      <c r="C201" s="1409"/>
      <c r="D201" s="659" t="s">
        <v>940</v>
      </c>
      <c r="E201" s="662">
        <v>118</v>
      </c>
      <c r="F201" s="661" t="s">
        <v>925</v>
      </c>
    </row>
    <row r="202" spans="1:6" ht="19.5" customHeight="1" x14ac:dyDescent="0.15">
      <c r="A202" s="1407"/>
      <c r="B202" s="1360"/>
      <c r="C202" s="1409"/>
      <c r="D202" s="1383" t="s">
        <v>492</v>
      </c>
      <c r="E202" s="1366">
        <v>66</v>
      </c>
      <c r="F202" s="353" t="s">
        <v>491</v>
      </c>
    </row>
    <row r="203" spans="1:6" ht="19.5" customHeight="1" x14ac:dyDescent="0.15">
      <c r="A203" s="1407"/>
      <c r="B203" s="1360"/>
      <c r="C203" s="1409"/>
      <c r="D203" s="1385"/>
      <c r="E203" s="1367"/>
      <c r="F203" s="352" t="s">
        <v>490</v>
      </c>
    </row>
    <row r="204" spans="1:6" ht="19.5" customHeight="1" x14ac:dyDescent="0.15">
      <c r="A204" s="1407"/>
      <c r="B204" s="1360"/>
      <c r="C204" s="1409"/>
      <c r="D204" s="657" t="s">
        <v>941</v>
      </c>
      <c r="E204" s="656">
        <v>119</v>
      </c>
      <c r="F204" s="661" t="s">
        <v>925</v>
      </c>
    </row>
    <row r="205" spans="1:6" ht="19.5" customHeight="1" x14ac:dyDescent="0.15">
      <c r="A205" s="1407"/>
      <c r="B205" s="1360"/>
      <c r="C205" s="1410"/>
      <c r="D205" s="657" t="s">
        <v>942</v>
      </c>
      <c r="E205" s="656">
        <v>120</v>
      </c>
      <c r="F205" s="661" t="s">
        <v>925</v>
      </c>
    </row>
    <row r="206" spans="1:6" ht="19.5" customHeight="1" x14ac:dyDescent="0.15">
      <c r="A206" s="1407"/>
      <c r="B206" s="1360"/>
      <c r="C206" s="1394" t="s">
        <v>943</v>
      </c>
      <c r="D206" s="657" t="s">
        <v>944</v>
      </c>
      <c r="E206" s="656">
        <v>121</v>
      </c>
      <c r="F206" s="661" t="s">
        <v>925</v>
      </c>
    </row>
    <row r="207" spans="1:6" ht="19.5" customHeight="1" x14ac:dyDescent="0.15">
      <c r="A207" s="1407"/>
      <c r="B207" s="1360"/>
      <c r="C207" s="1395"/>
      <c r="D207" s="657" t="s">
        <v>945</v>
      </c>
      <c r="E207" s="656">
        <v>122</v>
      </c>
      <c r="F207" s="661" t="s">
        <v>925</v>
      </c>
    </row>
    <row r="208" spans="1:6" ht="19.5" customHeight="1" x14ac:dyDescent="0.15">
      <c r="A208" s="1407"/>
      <c r="B208" s="1360"/>
      <c r="C208" s="1395"/>
      <c r="D208" s="657" t="s">
        <v>946</v>
      </c>
      <c r="E208" s="656">
        <v>123</v>
      </c>
      <c r="F208" s="661" t="s">
        <v>925</v>
      </c>
    </row>
    <row r="209" spans="1:6" ht="19.5" customHeight="1" x14ac:dyDescent="0.15">
      <c r="A209" s="1407"/>
      <c r="B209" s="1360"/>
      <c r="C209" s="1395"/>
      <c r="D209" s="657" t="s">
        <v>947</v>
      </c>
      <c r="E209" s="656">
        <v>124</v>
      </c>
      <c r="F209" s="661" t="s">
        <v>925</v>
      </c>
    </row>
    <row r="210" spans="1:6" ht="19.5" customHeight="1" x14ac:dyDescent="0.15">
      <c r="A210" s="1407"/>
      <c r="B210" s="1360"/>
      <c r="C210" s="1395"/>
      <c r="D210" s="657" t="s">
        <v>948</v>
      </c>
      <c r="E210" s="656">
        <v>125</v>
      </c>
      <c r="F210" s="661" t="s">
        <v>925</v>
      </c>
    </row>
    <row r="211" spans="1:6" ht="19.5" customHeight="1" x14ac:dyDescent="0.15">
      <c r="A211" s="1407"/>
      <c r="B211" s="1360"/>
      <c r="C211" s="1395"/>
      <c r="D211" s="657" t="s">
        <v>949</v>
      </c>
      <c r="E211" s="656">
        <v>126</v>
      </c>
      <c r="F211" s="661" t="s">
        <v>925</v>
      </c>
    </row>
    <row r="212" spans="1:6" ht="19.5" customHeight="1" x14ac:dyDescent="0.15">
      <c r="A212" s="1407"/>
      <c r="B212" s="1360"/>
      <c r="C212" s="1395"/>
      <c r="D212" s="657" t="s">
        <v>950</v>
      </c>
      <c r="E212" s="656">
        <v>127</v>
      </c>
      <c r="F212" s="661" t="s">
        <v>925</v>
      </c>
    </row>
    <row r="213" spans="1:6" ht="19.5" customHeight="1" x14ac:dyDescent="0.15">
      <c r="A213" s="1407"/>
      <c r="B213" s="1372"/>
      <c r="C213" s="1396"/>
      <c r="D213" s="657" t="s">
        <v>951</v>
      </c>
      <c r="E213" s="656">
        <v>128</v>
      </c>
      <c r="F213" s="661" t="s">
        <v>925</v>
      </c>
    </row>
    <row r="216" spans="1:6" ht="18.75" x14ac:dyDescent="0.15">
      <c r="A216" s="351" t="s">
        <v>489</v>
      </c>
    </row>
  </sheetData>
  <mergeCells count="118">
    <mergeCell ref="A156:A164"/>
    <mergeCell ref="B156:C164"/>
    <mergeCell ref="A168:A169"/>
    <mergeCell ref="B168:C168"/>
    <mergeCell ref="D168:D169"/>
    <mergeCell ref="E168:E169"/>
    <mergeCell ref="F168:F169"/>
    <mergeCell ref="A170:A213"/>
    <mergeCell ref="B170:B213"/>
    <mergeCell ref="C170:C189"/>
    <mergeCell ref="D170:D176"/>
    <mergeCell ref="E170:E176"/>
    <mergeCell ref="D181:D184"/>
    <mergeCell ref="E181:E184"/>
    <mergeCell ref="C190:C195"/>
    <mergeCell ref="D190:D192"/>
    <mergeCell ref="E190:E192"/>
    <mergeCell ref="D193:D195"/>
    <mergeCell ref="E193:E195"/>
    <mergeCell ref="C196:C205"/>
    <mergeCell ref="D196:D200"/>
    <mergeCell ref="E196:E200"/>
    <mergeCell ref="D202:D203"/>
    <mergeCell ref="E202:E203"/>
    <mergeCell ref="C206:C213"/>
    <mergeCell ref="E137:E138"/>
    <mergeCell ref="D140:D142"/>
    <mergeCell ref="E140:E142"/>
    <mergeCell ref="C143:C145"/>
    <mergeCell ref="D144:D145"/>
    <mergeCell ref="E144:E145"/>
    <mergeCell ref="B147:C152"/>
    <mergeCell ref="D147:D152"/>
    <mergeCell ref="E147:E152"/>
    <mergeCell ref="B155:C155"/>
    <mergeCell ref="A112:A113"/>
    <mergeCell ref="B112:C112"/>
    <mergeCell ref="D112:D113"/>
    <mergeCell ref="E112:E113"/>
    <mergeCell ref="F112:F113"/>
    <mergeCell ref="A114:A152"/>
    <mergeCell ref="B114:B120"/>
    <mergeCell ref="C115:C116"/>
    <mergeCell ref="D115:D116"/>
    <mergeCell ref="E115:E116"/>
    <mergeCell ref="C118:C119"/>
    <mergeCell ref="D118:D119"/>
    <mergeCell ref="E118:E119"/>
    <mergeCell ref="B121:B146"/>
    <mergeCell ref="C121:C127"/>
    <mergeCell ref="D123:D127"/>
    <mergeCell ref="E123:E127"/>
    <mergeCell ref="C128:C136"/>
    <mergeCell ref="D129:D131"/>
    <mergeCell ref="E129:E131"/>
    <mergeCell ref="D132:D136"/>
    <mergeCell ref="E132:E136"/>
    <mergeCell ref="C137:C142"/>
    <mergeCell ref="D137:D138"/>
    <mergeCell ref="D69:D75"/>
    <mergeCell ref="E69:E75"/>
    <mergeCell ref="C76:C92"/>
    <mergeCell ref="D76:D91"/>
    <mergeCell ref="E76:E91"/>
    <mergeCell ref="C93:C100"/>
    <mergeCell ref="D93:D100"/>
    <mergeCell ref="E93:E100"/>
    <mergeCell ref="C101:C109"/>
    <mergeCell ref="D101:D108"/>
    <mergeCell ref="E101:E108"/>
    <mergeCell ref="E32:E35"/>
    <mergeCell ref="C39:C42"/>
    <mergeCell ref="D39:D40"/>
    <mergeCell ref="E39:E40"/>
    <mergeCell ref="B45:C45"/>
    <mergeCell ref="A46:A52"/>
    <mergeCell ref="B46:C52"/>
    <mergeCell ref="B56:C56"/>
    <mergeCell ref="A57:A109"/>
    <mergeCell ref="B57:B65"/>
    <mergeCell ref="C57:C64"/>
    <mergeCell ref="D57:D58"/>
    <mergeCell ref="E57:E58"/>
    <mergeCell ref="D59:D60"/>
    <mergeCell ref="E59:E60"/>
    <mergeCell ref="D61:D62"/>
    <mergeCell ref="E61:E62"/>
    <mergeCell ref="D63:D64"/>
    <mergeCell ref="E63:E64"/>
    <mergeCell ref="B66:C68"/>
    <mergeCell ref="D66:D68"/>
    <mergeCell ref="E66:E68"/>
    <mergeCell ref="B69:B109"/>
    <mergeCell ref="C69:C75"/>
    <mergeCell ref="A1:F1"/>
    <mergeCell ref="B8:C8"/>
    <mergeCell ref="A9:A42"/>
    <mergeCell ref="B9:B11"/>
    <mergeCell ref="C9:C10"/>
    <mergeCell ref="D9:D10"/>
    <mergeCell ref="E9:E10"/>
    <mergeCell ref="B12:C12"/>
    <mergeCell ref="B13:B42"/>
    <mergeCell ref="C13:C17"/>
    <mergeCell ref="D14:D15"/>
    <mergeCell ref="E14:E15"/>
    <mergeCell ref="D16:D17"/>
    <mergeCell ref="E16:E17"/>
    <mergeCell ref="C18:C26"/>
    <mergeCell ref="D18:D19"/>
    <mergeCell ref="E18:E19"/>
    <mergeCell ref="D20:D21"/>
    <mergeCell ref="E20:E21"/>
    <mergeCell ref="D22:D24"/>
    <mergeCell ref="E22:E24"/>
    <mergeCell ref="C27:C29"/>
    <mergeCell ref="C30:C38"/>
    <mergeCell ref="D32:D35"/>
  </mergeCells>
  <phoneticPr fontId="4"/>
  <printOptions horizontalCentered="1"/>
  <pageMargins left="0.70866141732283472" right="0.70866141732283472" top="0.74803149606299213" bottom="0.74803149606299213" header="0.31496062992125984" footer="0.31496062992125984"/>
  <pageSetup paperSize="9" scale="36" orientation="portrait" r:id="rId1"/>
  <rowBreaks count="3" manualBreakCount="3">
    <brk id="52" max="16383" man="1"/>
    <brk id="109" max="16383" man="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vt:i4>
      </vt:variant>
    </vt:vector>
  </HeadingPairs>
  <TitlesOfParts>
    <vt:vector size="35" baseType="lpstr">
      <vt:lpstr>はじめに（PC）</vt:lpstr>
      <vt:lpstr>はじめに (手書き)</vt:lpstr>
      <vt:lpstr>活動計画書</vt:lpstr>
      <vt:lpstr>活動記録 </vt:lpstr>
      <vt:lpstr>金銭出納簿</vt:lpstr>
      <vt:lpstr>報告書</vt:lpstr>
      <vt:lpstr>報告書（別紙）</vt:lpstr>
      <vt:lpstr>【取組番号早見表】</vt:lpstr>
      <vt:lpstr>【取組番号表】 </vt:lpstr>
      <vt:lpstr>【選択肢】</vt:lpstr>
      <vt:lpstr>A.■か□</vt:lpstr>
      <vt:lpstr>B.○か空白</vt:lpstr>
      <vt:lpstr>C1.計画欄</vt:lpstr>
      <vt:lpstr>C2.実施欄</vt:lpstr>
      <vt:lpstr>D.農村環境保全活動のテーマ</vt:lpstr>
      <vt:lpstr>E.高度な保全活動</vt:lpstr>
      <vt:lpstr>F.施設</vt:lpstr>
      <vt:lpstr>G.単位</vt:lpstr>
      <vt:lpstr>H.構成員一覧の分類</vt:lpstr>
      <vt:lpstr>I.金銭出納簿の区分</vt:lpstr>
      <vt:lpstr>J.金銭出納簿の収支の分類</vt:lpstr>
      <vt:lpstr>Ｋ.農村環境保全活動</vt:lpstr>
      <vt:lpstr>Ｌ.増進活動</vt:lpstr>
      <vt:lpstr>M.長寿命化</vt:lpstr>
      <vt:lpstr>'【取組番号表】 '!Print_Area</vt:lpstr>
      <vt:lpstr>【選択肢】!Print_Area</vt:lpstr>
      <vt:lpstr>'はじめに (手書き)'!Print_Area</vt:lpstr>
      <vt:lpstr>'はじめに（PC）'!Print_Area</vt:lpstr>
      <vt:lpstr>'活動記録 '!Print_Area</vt:lpstr>
      <vt:lpstr>活動計画書!Print_Area</vt:lpstr>
      <vt:lpstr>金銭出納簿!Print_Area</vt:lpstr>
      <vt:lpstr>報告書!Print_Area</vt:lpstr>
      <vt:lpstr>'報告書（別紙）'!Print_Area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菅沼　洋平</dc:creator>
  <cp:lastModifiedBy>農地整備課</cp:lastModifiedBy>
  <cp:lastPrinted>2023-04-14T07:52:01Z</cp:lastPrinted>
  <dcterms:created xsi:type="dcterms:W3CDTF">2019-03-11T06:52:41Z</dcterms:created>
  <dcterms:modified xsi:type="dcterms:W3CDTF">2023-07-21T00:28:35Z</dcterms:modified>
</cp:coreProperties>
</file>