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B13ACDC1-7FA8-44C3-B64F-D107AAAD14A8}" xr6:coauthVersionLast="36" xr6:coauthVersionMax="36" xr10:uidLastSave="{00000000-0000-0000-0000-000000000000}"/>
  <bookViews>
    <workbookView xWindow="-15" yWindow="6360" windowWidth="28830" windowHeight="6405" activeTab="5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9" r:id="rId5"/>
    <sheet name="6" sheetId="7" r:id="rId6"/>
  </sheets>
  <definedNames>
    <definedName name="_xlnm.Print_Area" localSheetId="0">'1'!$A$1:$G$44</definedName>
    <definedName name="_xlnm.Print_Area" localSheetId="1">'2'!$A$1:$L$10</definedName>
    <definedName name="_xlnm.Print_Area" localSheetId="2">'3'!$A$1:$L$14</definedName>
    <definedName name="_xlnm.Print_Area" localSheetId="3">'4'!$A$1:$M$22</definedName>
    <definedName name="_xlnm.Print_Area" localSheetId="4">'5'!$A$1:$AO$27</definedName>
    <definedName name="_xlnm.Print_Area" localSheetId="5">'6'!$A$1:$K$51</definedName>
  </definedNames>
  <calcPr calcId="191029"/>
</workbook>
</file>

<file path=xl/calcChain.xml><?xml version="1.0" encoding="utf-8"?>
<calcChain xmlns="http://schemas.openxmlformats.org/spreadsheetml/2006/main">
  <c r="L8" i="5" l="1"/>
  <c r="L9" i="5"/>
  <c r="L10" i="5"/>
  <c r="L11" i="5"/>
  <c r="L12" i="5"/>
  <c r="L13" i="5"/>
  <c r="L14" i="5"/>
  <c r="L15" i="5"/>
  <c r="L16" i="5"/>
  <c r="L17" i="5"/>
  <c r="L18" i="5"/>
  <c r="L19" i="5"/>
  <c r="L20" i="5"/>
  <c r="L7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F7" i="5"/>
  <c r="F17" i="5"/>
  <c r="F8" i="5"/>
  <c r="F9" i="5"/>
  <c r="F10" i="5"/>
  <c r="F11" i="5"/>
  <c r="F12" i="5"/>
  <c r="F13" i="5"/>
  <c r="F14" i="5"/>
  <c r="F15" i="5"/>
  <c r="F16" i="5"/>
  <c r="F18" i="5"/>
  <c r="F19" i="5"/>
  <c r="F20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7" i="5"/>
  <c r="E19" i="5"/>
  <c r="G19" i="5"/>
  <c r="I19" i="5"/>
  <c r="K19" i="5"/>
  <c r="C19" i="5"/>
  <c r="C18" i="5"/>
  <c r="E18" i="5"/>
  <c r="G18" i="5"/>
  <c r="I18" i="5"/>
  <c r="K18" i="5"/>
  <c r="K14" i="5"/>
  <c r="K13" i="5"/>
  <c r="K9" i="5"/>
  <c r="K12" i="4" l="1"/>
  <c r="J12" i="4"/>
  <c r="I12" i="4"/>
  <c r="H12" i="4"/>
  <c r="G12" i="4"/>
  <c r="F12" i="4"/>
  <c r="E12" i="4"/>
  <c r="D12" i="4"/>
  <c r="C12" i="4"/>
  <c r="B12" i="4"/>
</calcChain>
</file>

<file path=xl/sharedStrings.xml><?xml version="1.0" encoding="utf-8"?>
<sst xmlns="http://schemas.openxmlformats.org/spreadsheetml/2006/main" count="429" uniqueCount="275">
  <si>
    <t>年月日</t>
    <rPh sb="0" eb="3">
      <t>ネンガッピ</t>
    </rPh>
    <phoneticPr fontId="3"/>
  </si>
  <si>
    <t>編入等の地域</t>
    <rPh sb="0" eb="2">
      <t>ヘンニュウ</t>
    </rPh>
    <rPh sb="2" eb="3">
      <t>トウ</t>
    </rPh>
    <rPh sb="4" eb="6">
      <t>チイキ</t>
    </rPh>
    <phoneticPr fontId="1"/>
  </si>
  <si>
    <t>編入時の人口</t>
    <rPh sb="0" eb="2">
      <t>ヘンニュウ</t>
    </rPh>
    <rPh sb="2" eb="3">
      <t>ジ</t>
    </rPh>
    <rPh sb="4" eb="6">
      <t>ジンコウ</t>
    </rPh>
    <phoneticPr fontId="1"/>
  </si>
  <si>
    <t>編入面積</t>
    <rPh sb="0" eb="2">
      <t>ヘンニュウ</t>
    </rPh>
    <rPh sb="2" eb="4">
      <t>メンセキ</t>
    </rPh>
    <phoneticPr fontId="1"/>
  </si>
  <si>
    <t>編入後の面積</t>
    <rPh sb="0" eb="2">
      <t>ヘンニュウ</t>
    </rPh>
    <rPh sb="2" eb="3">
      <t>ゴ</t>
    </rPh>
    <rPh sb="4" eb="6">
      <t>メンセキ</t>
    </rPh>
    <phoneticPr fontId="1"/>
  </si>
  <si>
    <t>人</t>
    <rPh sb="0" eb="1">
      <t>ニン</t>
    </rPh>
    <phoneticPr fontId="1"/>
  </si>
  <si>
    <t>k㎡</t>
  </si>
  <si>
    <t>k㎡</t>
    <phoneticPr fontId="1"/>
  </si>
  <si>
    <t>…</t>
  </si>
  <si>
    <t>…</t>
    <phoneticPr fontId="1"/>
  </si>
  <si>
    <t>国土地理院による面積測定基準の変更</t>
  </si>
  <si>
    <t>国土地理院による面積測定基準の変更</t>
    <rPh sb="0" eb="2">
      <t>コクド</t>
    </rPh>
    <rPh sb="2" eb="4">
      <t>チリ</t>
    </rPh>
    <rPh sb="4" eb="5">
      <t>イン</t>
    </rPh>
    <rPh sb="8" eb="10">
      <t>メンセキ</t>
    </rPh>
    <rPh sb="10" eb="12">
      <t>ソクテイ</t>
    </rPh>
    <rPh sb="12" eb="14">
      <t>キジュン</t>
    </rPh>
    <rPh sb="15" eb="17">
      <t>ヘンコウ</t>
    </rPh>
    <phoneticPr fontId="1"/>
  </si>
  <si>
    <t>-</t>
  </si>
  <si>
    <t>-</t>
    <phoneticPr fontId="1"/>
  </si>
  <si>
    <t>上田市</t>
    <rPh sb="0" eb="3">
      <t>ウエダシ</t>
    </rPh>
    <phoneticPr fontId="1"/>
  </si>
  <si>
    <t>旧上田市</t>
    <rPh sb="0" eb="1">
      <t>キュウ</t>
    </rPh>
    <rPh sb="1" eb="4">
      <t>ウエダシ</t>
    </rPh>
    <phoneticPr fontId="1"/>
  </si>
  <si>
    <t>上田市制施行</t>
  </si>
  <si>
    <t>城下村編入</t>
  </si>
  <si>
    <t>塩尻村、川辺村編入</t>
  </si>
  <si>
    <t>神川村、泉田村編入</t>
  </si>
  <si>
    <t>泉田の一部（小泉）が川西村へ編入</t>
  </si>
  <si>
    <t>神科村編入</t>
  </si>
  <si>
    <t>豊殿村編入</t>
  </si>
  <si>
    <t>塩田町編入</t>
  </si>
  <si>
    <t>川西村編入</t>
  </si>
  <si>
    <t>旧丸子町</t>
    <rPh sb="0" eb="1">
      <t>キュウ</t>
    </rPh>
    <rPh sb="1" eb="3">
      <t>マルコ</t>
    </rPh>
    <rPh sb="3" eb="4">
      <t>マチ</t>
    </rPh>
    <phoneticPr fontId="1"/>
  </si>
  <si>
    <t>丸子町制施行</t>
    <rPh sb="0" eb="2">
      <t>マルコ</t>
    </rPh>
    <rPh sb="2" eb="3">
      <t>マチ</t>
    </rPh>
    <phoneticPr fontId="2"/>
  </si>
  <si>
    <t>東内村、西内村編入</t>
    <rPh sb="0" eb="1">
      <t>ヒガシ</t>
    </rPh>
    <rPh sb="1" eb="2">
      <t>ウチ</t>
    </rPh>
    <rPh sb="4" eb="6">
      <t>ニシウチ</t>
    </rPh>
    <rPh sb="6" eb="7">
      <t>ムラ</t>
    </rPh>
    <phoneticPr fontId="2"/>
  </si>
  <si>
    <t>依田村、長瀬村編入</t>
    <rPh sb="0" eb="2">
      <t>ヨダ</t>
    </rPh>
    <rPh sb="4" eb="6">
      <t>ナガセ</t>
    </rPh>
    <phoneticPr fontId="2"/>
  </si>
  <si>
    <t>塩川村編入</t>
    <rPh sb="0" eb="1">
      <t>シオ</t>
    </rPh>
    <rPh sb="1" eb="2">
      <t>ガワ</t>
    </rPh>
    <phoneticPr fontId="2"/>
  </si>
  <si>
    <t>東部町遠川原地籍境界変更</t>
    <rPh sb="0" eb="2">
      <t>トウブ</t>
    </rPh>
    <rPh sb="2" eb="3">
      <t>マチ</t>
    </rPh>
    <rPh sb="3" eb="4">
      <t>トオ</t>
    </rPh>
    <rPh sb="4" eb="5">
      <t>カワ</t>
    </rPh>
    <rPh sb="5" eb="6">
      <t>ハラ</t>
    </rPh>
    <rPh sb="6" eb="8">
      <t>チセキ</t>
    </rPh>
    <rPh sb="8" eb="10">
      <t>キョウカイ</t>
    </rPh>
    <rPh sb="10" eb="12">
      <t>ヘンコウ</t>
    </rPh>
    <phoneticPr fontId="2"/>
  </si>
  <si>
    <t>丸子町腰越地籍境界変更</t>
    <rPh sb="0" eb="3">
      <t>マルコマチ</t>
    </rPh>
    <rPh sb="3" eb="5">
      <t>コシゴエ</t>
    </rPh>
    <rPh sb="5" eb="7">
      <t>チセキ</t>
    </rPh>
    <rPh sb="7" eb="9">
      <t>キョウカイ</t>
    </rPh>
    <rPh sb="9" eb="11">
      <t>ヘンコウ</t>
    </rPh>
    <phoneticPr fontId="2"/>
  </si>
  <si>
    <t>大正元年10月30日</t>
    <rPh sb="2" eb="3">
      <t>モト</t>
    </rPh>
    <phoneticPr fontId="2"/>
  </si>
  <si>
    <t>平成元年11月10日</t>
    <rPh sb="0" eb="2">
      <t>ヘイセイ</t>
    </rPh>
    <rPh sb="2" eb="3">
      <t>モト</t>
    </rPh>
    <phoneticPr fontId="2"/>
  </si>
  <si>
    <t>　同面積交換</t>
    <rPh sb="1" eb="2">
      <t>ドウ</t>
    </rPh>
    <rPh sb="2" eb="4">
      <t>メンセキ</t>
    </rPh>
    <rPh sb="4" eb="6">
      <t>コウカン</t>
    </rPh>
    <phoneticPr fontId="2"/>
  </si>
  <si>
    <t>旧真田町</t>
    <rPh sb="0" eb="1">
      <t>キュウ</t>
    </rPh>
    <rPh sb="1" eb="3">
      <t>サナダ</t>
    </rPh>
    <rPh sb="3" eb="4">
      <t>マチ</t>
    </rPh>
    <phoneticPr fontId="1"/>
  </si>
  <si>
    <t>長村、傍陽村、本原村が合併し真田町</t>
    <rPh sb="0" eb="1">
      <t>オサ</t>
    </rPh>
    <rPh sb="1" eb="2">
      <t>ムラ</t>
    </rPh>
    <rPh sb="3" eb="4">
      <t>ボウ</t>
    </rPh>
    <rPh sb="4" eb="5">
      <t>ヨウ</t>
    </rPh>
    <rPh sb="5" eb="6">
      <t>ムラ</t>
    </rPh>
    <rPh sb="7" eb="9">
      <t>モトハラ</t>
    </rPh>
    <rPh sb="9" eb="10">
      <t>ムラ</t>
    </rPh>
    <rPh sb="11" eb="13">
      <t>ガッペイ</t>
    </rPh>
    <rPh sb="14" eb="17">
      <t>サナダマチ</t>
    </rPh>
    <phoneticPr fontId="2"/>
  </si>
  <si>
    <t>平成元年</t>
    <rPh sb="0" eb="2">
      <t>ヘイセイ</t>
    </rPh>
    <rPh sb="2" eb="4">
      <t>ガンネン</t>
    </rPh>
    <phoneticPr fontId="2"/>
  </si>
  <si>
    <t>昭和33年</t>
    <rPh sb="0" eb="2">
      <t>ショウワ</t>
    </rPh>
    <rPh sb="4" eb="5">
      <t>ネン</t>
    </rPh>
    <phoneticPr fontId="2"/>
  </si>
  <si>
    <t>旧武石村</t>
    <rPh sb="0" eb="1">
      <t>キュウ</t>
    </rPh>
    <rPh sb="1" eb="3">
      <t>タケシ</t>
    </rPh>
    <rPh sb="3" eb="4">
      <t>ムラ</t>
    </rPh>
    <phoneticPr fontId="1"/>
  </si>
  <si>
    <t>沖村、鳥屋村、下武石村、上武石村、下本入村、上本入村、小沢根村、余里村が合併し武石村</t>
    <rPh sb="0" eb="1">
      <t>オキ</t>
    </rPh>
    <rPh sb="1" eb="2">
      <t>ムラ</t>
    </rPh>
    <rPh sb="3" eb="4">
      <t>トリ</t>
    </rPh>
    <rPh sb="4" eb="5">
      <t>ヤ</t>
    </rPh>
    <rPh sb="5" eb="6">
      <t>ムラ</t>
    </rPh>
    <rPh sb="7" eb="8">
      <t>シモ</t>
    </rPh>
    <rPh sb="8" eb="10">
      <t>タケシ</t>
    </rPh>
    <rPh sb="10" eb="11">
      <t>ムラ</t>
    </rPh>
    <rPh sb="12" eb="13">
      <t>カミ</t>
    </rPh>
    <rPh sb="13" eb="15">
      <t>タケシ</t>
    </rPh>
    <rPh sb="15" eb="16">
      <t>ムラ</t>
    </rPh>
    <phoneticPr fontId="2"/>
  </si>
  <si>
    <t>明治22年</t>
    <rPh sb="0" eb="2">
      <t>メイジ</t>
    </rPh>
    <rPh sb="4" eb="5">
      <t>ネン</t>
    </rPh>
    <phoneticPr fontId="2"/>
  </si>
  <si>
    <t>丸子町塩川中島地区と東部町本海野郷地
川原地区との境界変更</t>
    <rPh sb="0" eb="3">
      <t>マルコマチ</t>
    </rPh>
    <rPh sb="3" eb="4">
      <t>シオ</t>
    </rPh>
    <rPh sb="4" eb="5">
      <t>ガワ</t>
    </rPh>
    <rPh sb="5" eb="7">
      <t>ナカジマ</t>
    </rPh>
    <rPh sb="7" eb="9">
      <t>チク</t>
    </rPh>
    <rPh sb="10" eb="12">
      <t>トウブ</t>
    </rPh>
    <rPh sb="12" eb="13">
      <t>マチ</t>
    </rPh>
    <rPh sb="13" eb="14">
      <t>モト</t>
    </rPh>
    <rPh sb="14" eb="16">
      <t>ウンノ</t>
    </rPh>
    <phoneticPr fontId="2"/>
  </si>
  <si>
    <t>上田市、丸子町、真田町、武石村4市町村
新設合併</t>
    <rPh sb="0" eb="3">
      <t>ウエダシ</t>
    </rPh>
    <rPh sb="4" eb="7">
      <t>マルコマチ</t>
    </rPh>
    <rPh sb="8" eb="11">
      <t>サナダマチ</t>
    </rPh>
    <rPh sb="12" eb="15">
      <t>タケシムラ</t>
    </rPh>
    <rPh sb="16" eb="19">
      <t>シチョウソン</t>
    </rPh>
    <rPh sb="20" eb="22">
      <t>シンセツ</t>
    </rPh>
    <rPh sb="22" eb="24">
      <t>ガッペイ</t>
    </rPh>
    <phoneticPr fontId="2"/>
  </si>
  <si>
    <t>1　市域の変遷・上田市の周辺町村合併経過</t>
    <phoneticPr fontId="1"/>
  </si>
  <si>
    <t>平成18年 3月 6日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</si>
  <si>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平成26年10月 1日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</si>
  <si>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大正 8年 5月 1日</t>
    <phoneticPr fontId="1"/>
  </si>
  <si>
    <t>大正10年 9月10日</t>
    <phoneticPr fontId="1"/>
  </si>
  <si>
    <t>昭和29年 4月 1日</t>
    <phoneticPr fontId="1"/>
  </si>
  <si>
    <t>昭和31年 9月30日</t>
    <phoneticPr fontId="1"/>
  </si>
  <si>
    <t>昭和32年 3月31日</t>
    <phoneticPr fontId="1"/>
  </si>
  <si>
    <t>昭和32年 8月 1日</t>
    <phoneticPr fontId="1"/>
  </si>
  <si>
    <t>昭和33年 4月 1日</t>
    <phoneticPr fontId="1"/>
  </si>
  <si>
    <t>昭和45年 4月 1日</t>
    <phoneticPr fontId="1"/>
  </si>
  <si>
    <t>昭和48年 4月 1日</t>
    <phoneticPr fontId="1"/>
  </si>
  <si>
    <t>平成 2年11月10日</t>
    <phoneticPr fontId="1"/>
  </si>
  <si>
    <t>昭和29年10月 1日</t>
    <rPh sb="0" eb="2">
      <t>ショウワ</t>
    </rPh>
    <phoneticPr fontId="2"/>
  </si>
  <si>
    <t>昭和30年 4月 1日</t>
    <phoneticPr fontId="1"/>
  </si>
  <si>
    <t>昭和41年 4月 1日</t>
    <phoneticPr fontId="1"/>
  </si>
  <si>
    <t>昭和60年12月21日</t>
    <phoneticPr fontId="1"/>
  </si>
  <si>
    <t>昭和61年 9月 9日</t>
    <phoneticPr fontId="1"/>
  </si>
  <si>
    <t>平成13年 5月14日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</si>
  <si>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2　地勢・位置</t>
    <rPh sb="2" eb="4">
      <t>チセイ</t>
    </rPh>
    <rPh sb="5" eb="7">
      <t>イチ</t>
    </rPh>
    <phoneticPr fontId="1"/>
  </si>
  <si>
    <t>面積</t>
    <rPh sb="0" eb="2">
      <t>メンセキ</t>
    </rPh>
    <phoneticPr fontId="3"/>
  </si>
  <si>
    <t>広ぼう</t>
    <rPh sb="0" eb="1">
      <t>ヒロ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</si>
  <si>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</si>
  <si>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</si>
  <si>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市役所所在地
（上田市大手1丁目11番16号）</t>
    <rPh sb="0" eb="3">
      <t>シヤクショ</t>
    </rPh>
    <rPh sb="3" eb="6">
      <t>ショザイチ</t>
    </rPh>
    <rPh sb="8" eb="11">
      <t>ウエダシ</t>
    </rPh>
    <rPh sb="11" eb="13">
      <t>オオテ</t>
    </rPh>
    <phoneticPr fontId="1"/>
  </si>
  <si>
    <t>東経</t>
    <rPh sb="0" eb="2">
      <t>トウケイ</t>
    </rPh>
    <phoneticPr fontId="1"/>
  </si>
  <si>
    <t>北緯</t>
    <rPh sb="0" eb="2">
      <t>ホクイ</t>
    </rPh>
    <phoneticPr fontId="1"/>
  </si>
  <si>
    <t>k㎡</t>
    <phoneticPr fontId="1"/>
  </si>
  <si>
    <t>km</t>
    <phoneticPr fontId="1"/>
  </si>
  <si>
    <t>m</t>
    <phoneticPr fontId="1"/>
  </si>
  <si>
    <t>度</t>
    <rPh sb="0" eb="1">
      <t>ド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</si>
  <si>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</si>
  <si>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</si>
  <si>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3　土地の地目別面積</t>
  </si>
  <si>
    <t>各年1月1日現在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</si>
  <si>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年次</t>
    <rPh sb="0" eb="2">
      <t>ネンジ</t>
    </rPh>
    <phoneticPr fontId="3"/>
  </si>
  <si>
    <t>総面積</t>
  </si>
  <si>
    <t>田</t>
  </si>
  <si>
    <t>畑</t>
  </si>
  <si>
    <t>雑種地</t>
  </si>
  <si>
    <t>池沼地</t>
  </si>
  <si>
    <t>宅地</t>
  </si>
  <si>
    <t>宅地</t>
    <phoneticPr fontId="1"/>
  </si>
  <si>
    <t>山林</t>
    <phoneticPr fontId="1"/>
  </si>
  <si>
    <t>原野</t>
    <phoneticPr fontId="1"/>
  </si>
  <si>
    <t>ha</t>
  </si>
  <si>
    <t>ha</t>
    <phoneticPr fontId="1"/>
  </si>
  <si>
    <t>資料 ： 税務課</t>
    <rPh sb="5" eb="8">
      <t>ゼイムカ</t>
    </rPh>
    <phoneticPr fontId="1"/>
  </si>
  <si>
    <t>%</t>
  </si>
  <si>
    <t>%</t>
    <phoneticPr fontId="1"/>
  </si>
  <si>
    <t>4　土地利用区分別面積</t>
  </si>
  <si>
    <t>合計</t>
    <rPh sb="0" eb="2">
      <t>ゴウケイ</t>
    </rPh>
    <phoneticPr fontId="1"/>
  </si>
  <si>
    <t>水面･河川･水路</t>
  </si>
  <si>
    <t>森林</t>
  </si>
  <si>
    <t>道路</t>
  </si>
  <si>
    <t>その他</t>
  </si>
  <si>
    <t>資料 ： 政策企画課</t>
    <rPh sb="5" eb="7">
      <t>セイサク</t>
    </rPh>
    <rPh sb="7" eb="9">
      <t>キカク</t>
    </rPh>
    <rPh sb="9" eb="10">
      <t>カ</t>
    </rPh>
    <phoneticPr fontId="1"/>
  </si>
  <si>
    <t>5　気象の概況</t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</si>
  <si>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</si>
  <si>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</si>
  <si>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</si>
  <si>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</si>
  <si>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</si>
  <si>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</si>
  <si>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</si>
  <si>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</si>
  <si>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</si>
  <si>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</si>
  <si>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</si>
  <si>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1"/>
  </si>
  <si>
    <t>平均</t>
    <rPh sb="0" eb="2">
      <t>ヘイキン</t>
    </rPh>
    <phoneticPr fontId="1"/>
  </si>
  <si>
    <t>気温</t>
    <rPh sb="0" eb="2">
      <t>キオン</t>
    </rPh>
    <phoneticPr fontId="1"/>
  </si>
  <si>
    <t>最高
平均</t>
    <rPh sb="0" eb="2">
      <t>サイコウ</t>
    </rPh>
    <rPh sb="3" eb="5">
      <t>ヘイキン</t>
    </rPh>
    <phoneticPr fontId="1"/>
  </si>
  <si>
    <t>最低
平均</t>
    <rPh sb="0" eb="2">
      <t>サイテイ</t>
    </rPh>
    <rPh sb="3" eb="5">
      <t>ヘイキン</t>
    </rPh>
    <phoneticPr fontId="1"/>
  </si>
  <si>
    <t>年（月）
最高値</t>
    <rPh sb="0" eb="1">
      <t>ネン</t>
    </rPh>
    <rPh sb="2" eb="3">
      <t>ツキ</t>
    </rPh>
    <rPh sb="5" eb="7">
      <t>サイコウ</t>
    </rPh>
    <rPh sb="7" eb="8">
      <t>チ</t>
    </rPh>
    <phoneticPr fontId="1"/>
  </si>
  <si>
    <t>起日</t>
    <rPh sb="0" eb="1">
      <t>オ</t>
    </rPh>
    <rPh sb="1" eb="2">
      <t>ヒ</t>
    </rPh>
    <phoneticPr fontId="1"/>
  </si>
  <si>
    <t>年（月）
最低値</t>
    <rPh sb="0" eb="1">
      <t>ネン</t>
    </rPh>
    <rPh sb="2" eb="3">
      <t>ツキ</t>
    </rPh>
    <rPh sb="5" eb="7">
      <t>サイテイ</t>
    </rPh>
    <rPh sb="7" eb="8">
      <t>チ</t>
    </rPh>
    <phoneticPr fontId="1"/>
  </si>
  <si>
    <t>風速</t>
    <rPh sb="0" eb="2">
      <t>フウソク</t>
    </rPh>
    <phoneticPr fontId="1"/>
  </si>
  <si>
    <t>平均
風速</t>
    <rPh sb="0" eb="2">
      <t>ヘイキン</t>
    </rPh>
    <rPh sb="3" eb="5">
      <t>フウソク</t>
    </rPh>
    <phoneticPr fontId="1"/>
  </si>
  <si>
    <t>風向</t>
    <rPh sb="0" eb="2">
      <t>フウコウ</t>
    </rPh>
    <phoneticPr fontId="1"/>
  </si>
  <si>
    <t>℃</t>
  </si>
  <si>
    <t>℃</t>
    <phoneticPr fontId="1"/>
  </si>
  <si>
    <t>m/s</t>
  </si>
  <si>
    <t>m/s</t>
    <phoneticPr fontId="1"/>
  </si>
  <si>
    <t>最大風速</t>
    <rPh sb="0" eb="2">
      <t>サイダイ</t>
    </rPh>
    <rPh sb="2" eb="4">
      <t>フウソク</t>
    </rPh>
    <phoneticPr fontId="1"/>
  </si>
  <si>
    <t>最大
瞬間
風速</t>
    <rPh sb="0" eb="2">
      <t>サイダイ</t>
    </rPh>
    <rPh sb="3" eb="5">
      <t>シュンカン</t>
    </rPh>
    <rPh sb="6" eb="8">
      <t>フウソク</t>
    </rPh>
    <phoneticPr fontId="1"/>
  </si>
  <si>
    <t>資料 ： 気象庁</t>
    <rPh sb="5" eb="8">
      <t>キショウチョウ</t>
    </rPh>
    <phoneticPr fontId="1"/>
  </si>
  <si>
    <t>1日最大値</t>
    <rPh sb="1" eb="2">
      <t>ニチ</t>
    </rPh>
    <rPh sb="2" eb="5">
      <t>サイダイチ</t>
    </rPh>
    <phoneticPr fontId="1"/>
  </si>
  <si>
    <t>1時間最大値</t>
    <rPh sb="1" eb="3">
      <t>ジカン</t>
    </rPh>
    <rPh sb="3" eb="6">
      <t>サイダイチ</t>
    </rPh>
    <phoneticPr fontId="1"/>
  </si>
  <si>
    <t>降水量</t>
    <rPh sb="0" eb="3">
      <t>コウスイリョウ</t>
    </rPh>
    <phoneticPr fontId="1"/>
  </si>
  <si>
    <t>日照
時間
合計</t>
    <rPh sb="0" eb="2">
      <t>ニッショウ</t>
    </rPh>
    <rPh sb="3" eb="5">
      <t>ジカン</t>
    </rPh>
    <rPh sb="6" eb="8">
      <t>ゴウケイ</t>
    </rPh>
    <phoneticPr fontId="1"/>
  </si>
  <si>
    <t>最高</t>
    <rPh sb="0" eb="2">
      <t>サイコウ</t>
    </rPh>
    <phoneticPr fontId="1"/>
  </si>
  <si>
    <t>25℃以上</t>
    <rPh sb="3" eb="5">
      <t>イジョウ</t>
    </rPh>
    <phoneticPr fontId="2"/>
  </si>
  <si>
    <t>30℃以上</t>
    <rPh sb="3" eb="5">
      <t>イジョウ</t>
    </rPh>
    <phoneticPr fontId="2"/>
  </si>
  <si>
    <t>35℃以上</t>
    <rPh sb="3" eb="5">
      <t>イジョウ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</si>
  <si>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</si>
  <si>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</si>
  <si>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気温階級別日数</t>
    <rPh sb="0" eb="2">
      <t>キオン</t>
    </rPh>
    <rPh sb="2" eb="4">
      <t>カイキュウ</t>
    </rPh>
    <rPh sb="4" eb="5">
      <t>ベツ</t>
    </rPh>
    <rPh sb="5" eb="7">
      <t>ニッスウ</t>
    </rPh>
    <phoneticPr fontId="2"/>
  </si>
  <si>
    <t>mm</t>
    <phoneticPr fontId="1"/>
  </si>
  <si>
    <t>h</t>
    <phoneticPr fontId="1"/>
  </si>
  <si>
    <t>日</t>
    <rPh sb="0" eb="1">
      <t>ニチ</t>
    </rPh>
    <phoneticPr fontId="1"/>
  </si>
  <si>
    <t>降水量階級別日数</t>
    <rPh sb="0" eb="3">
      <t>コウスイリョウ</t>
    </rPh>
    <rPh sb="3" eb="5">
      <t>カイキュウ</t>
    </rPh>
    <rPh sb="5" eb="6">
      <t>ベツ</t>
    </rPh>
    <rPh sb="6" eb="8">
      <t>ニッスウ</t>
    </rPh>
    <phoneticPr fontId="1"/>
  </si>
  <si>
    <t>6　山・川</t>
    <rPh sb="2" eb="3">
      <t>ヤマ</t>
    </rPh>
    <rPh sb="4" eb="5">
      <t>カワ</t>
    </rPh>
    <phoneticPr fontId="1"/>
  </si>
  <si>
    <t>名称</t>
    <rPh sb="0" eb="2">
      <t>メイショウ</t>
    </rPh>
    <phoneticPr fontId="3"/>
  </si>
  <si>
    <t>標高</t>
    <rPh sb="0" eb="2">
      <t>ヒョウコウ</t>
    </rPh>
    <phoneticPr fontId="1"/>
  </si>
  <si>
    <t>m</t>
    <phoneticPr fontId="1"/>
  </si>
  <si>
    <t>大林山</t>
  </si>
  <si>
    <t>東太郎山</t>
  </si>
  <si>
    <t>独鈷山</t>
  </si>
  <si>
    <t>夫神岳</t>
  </si>
  <si>
    <t>大明神岳</t>
  </si>
  <si>
    <t>殿城山</t>
  </si>
  <si>
    <t>太郎山</t>
  </si>
  <si>
    <t>虚空蔵山</t>
  </si>
  <si>
    <t>富士山</t>
  </si>
  <si>
    <t>飯縄山</t>
  </si>
  <si>
    <t>女神岳</t>
  </si>
  <si>
    <t>摺鉢山</t>
  </si>
  <si>
    <t>小牧山</t>
  </si>
  <si>
    <t>城山</t>
  </si>
  <si>
    <t>王ヶ頭</t>
    <rPh sb="0" eb="1">
      <t>オウ</t>
    </rPh>
    <rPh sb="2" eb="3">
      <t>カシラ</t>
    </rPh>
    <phoneticPr fontId="2"/>
  </si>
  <si>
    <t>牛伏山</t>
    <rPh sb="0" eb="1">
      <t>ウシ</t>
    </rPh>
    <rPh sb="1" eb="2">
      <t>フ</t>
    </rPh>
    <rPh sb="2" eb="3">
      <t>ヤマ</t>
    </rPh>
    <phoneticPr fontId="2"/>
  </si>
  <si>
    <t>物見石山</t>
    <rPh sb="0" eb="2">
      <t>モノミ</t>
    </rPh>
    <rPh sb="2" eb="4">
      <t>イシヤマ</t>
    </rPh>
    <phoneticPr fontId="2"/>
  </si>
  <si>
    <t>鹿伏山</t>
    <rPh sb="0" eb="1">
      <t>シカ</t>
    </rPh>
    <rPh sb="1" eb="2">
      <t>フ</t>
    </rPh>
    <rPh sb="2" eb="3">
      <t>ヤマ</t>
    </rPh>
    <phoneticPr fontId="2"/>
  </si>
  <si>
    <t>武石峰</t>
    <rPh sb="0" eb="2">
      <t>タケシ</t>
    </rPh>
    <rPh sb="2" eb="3">
      <t>ミネ</t>
    </rPh>
    <phoneticPr fontId="2"/>
  </si>
  <si>
    <t>焼山</t>
    <rPh sb="0" eb="2">
      <t>ヤケヤマ</t>
    </rPh>
    <phoneticPr fontId="2"/>
  </si>
  <si>
    <t>三才山</t>
    <rPh sb="0" eb="2">
      <t>サンサイ</t>
    </rPh>
    <rPh sb="2" eb="3">
      <t>ヤマ</t>
    </rPh>
    <phoneticPr fontId="2"/>
  </si>
  <si>
    <t>渋田見山</t>
    <rPh sb="0" eb="2">
      <t>シブタ</t>
    </rPh>
    <rPh sb="2" eb="4">
      <t>ミヤマ</t>
    </rPh>
    <phoneticPr fontId="2"/>
  </si>
  <si>
    <t>唐沢山</t>
    <rPh sb="0" eb="2">
      <t>カラサワ</t>
    </rPh>
    <rPh sb="2" eb="3">
      <t>ヤマ</t>
    </rPh>
    <phoneticPr fontId="2"/>
  </si>
  <si>
    <t>浅間岳</t>
    <rPh sb="0" eb="2">
      <t>アサマ</t>
    </rPh>
    <rPh sb="2" eb="3">
      <t>タケ</t>
    </rPh>
    <phoneticPr fontId="2"/>
  </si>
  <si>
    <t>鳥羽山</t>
    <rPh sb="0" eb="2">
      <t>トバ</t>
    </rPh>
    <rPh sb="2" eb="3">
      <t>ヤマ</t>
    </rPh>
    <phoneticPr fontId="2"/>
  </si>
  <si>
    <t>四阿山</t>
    <rPh sb="0" eb="1">
      <t>ヨン</t>
    </rPh>
    <rPh sb="1" eb="2">
      <t>ア</t>
    </rPh>
    <rPh sb="2" eb="3">
      <t>ヤマ</t>
    </rPh>
    <phoneticPr fontId="2"/>
  </si>
  <si>
    <t>根子岳</t>
    <rPh sb="0" eb="1">
      <t>ネ</t>
    </rPh>
    <rPh sb="1" eb="2">
      <t>コ</t>
    </rPh>
    <rPh sb="2" eb="3">
      <t>タケ</t>
    </rPh>
    <phoneticPr fontId="2"/>
  </si>
  <si>
    <t>湯ノ丸山</t>
    <rPh sb="0" eb="1">
      <t>ユ</t>
    </rPh>
    <rPh sb="2" eb="3">
      <t>マル</t>
    </rPh>
    <rPh sb="3" eb="4">
      <t>ヤマ</t>
    </rPh>
    <phoneticPr fontId="2"/>
  </si>
  <si>
    <t>烏帽子岳</t>
    <rPh sb="0" eb="3">
      <t>エボシ</t>
    </rPh>
    <rPh sb="3" eb="4">
      <t>タケ</t>
    </rPh>
    <phoneticPr fontId="2"/>
  </si>
  <si>
    <t>的岩山</t>
    <rPh sb="0" eb="1">
      <t>マト</t>
    </rPh>
    <rPh sb="1" eb="2">
      <t>イワ</t>
    </rPh>
    <rPh sb="2" eb="3">
      <t>ヤマ</t>
    </rPh>
    <phoneticPr fontId="2"/>
  </si>
  <si>
    <t>大松山</t>
    <rPh sb="0" eb="2">
      <t>オオマツ</t>
    </rPh>
    <rPh sb="2" eb="3">
      <t>ヤマ</t>
    </rPh>
    <phoneticPr fontId="2"/>
  </si>
  <si>
    <t>保基谷岳</t>
    <rPh sb="0" eb="1">
      <t>ホ</t>
    </rPh>
    <rPh sb="1" eb="2">
      <t>モト</t>
    </rPh>
    <rPh sb="2" eb="3">
      <t>タニ</t>
    </rPh>
    <rPh sb="3" eb="4">
      <t>タケ</t>
    </rPh>
    <phoneticPr fontId="2"/>
  </si>
  <si>
    <t>オコウ山</t>
    <rPh sb="3" eb="4">
      <t>ヤマ</t>
    </rPh>
    <phoneticPr fontId="2"/>
  </si>
  <si>
    <t>大峯山</t>
    <rPh sb="0" eb="2">
      <t>オオミネ</t>
    </rPh>
    <rPh sb="2" eb="3">
      <t>ヤマ</t>
    </rPh>
    <phoneticPr fontId="2"/>
  </si>
  <si>
    <t>鳩ヶ峯</t>
    <rPh sb="0" eb="1">
      <t>ハト</t>
    </rPh>
    <rPh sb="2" eb="3">
      <t>ミネ</t>
    </rPh>
    <phoneticPr fontId="2"/>
  </si>
  <si>
    <t>大道山</t>
    <rPh sb="0" eb="2">
      <t>オオミチ</t>
    </rPh>
    <rPh sb="2" eb="3">
      <t>ヤマ</t>
    </rPh>
    <phoneticPr fontId="2"/>
  </si>
  <si>
    <t>鏡台山</t>
    <rPh sb="0" eb="1">
      <t>カガミ</t>
    </rPh>
    <rPh sb="1" eb="2">
      <t>ダイ</t>
    </rPh>
    <rPh sb="2" eb="3">
      <t>ヤマ</t>
    </rPh>
    <phoneticPr fontId="2"/>
  </si>
  <si>
    <t>高遠山</t>
    <rPh sb="0" eb="2">
      <t>タカトウ</t>
    </rPh>
    <rPh sb="2" eb="3">
      <t>ヤマ</t>
    </rPh>
    <phoneticPr fontId="2"/>
  </si>
  <si>
    <t>河川（一級）</t>
    <rPh sb="0" eb="2">
      <t>カセン</t>
    </rPh>
    <rPh sb="3" eb="5">
      <t>イッキュウ</t>
    </rPh>
    <phoneticPr fontId="1"/>
  </si>
  <si>
    <t>市内流路延長</t>
    <rPh sb="0" eb="2">
      <t>シナイ</t>
    </rPh>
    <rPh sb="2" eb="4">
      <t>リュウロ</t>
    </rPh>
    <rPh sb="4" eb="6">
      <t>エンチョウ</t>
    </rPh>
    <phoneticPr fontId="1"/>
  </si>
  <si>
    <t>全長</t>
    <rPh sb="0" eb="2">
      <t>ゼンチョウ</t>
    </rPh>
    <phoneticPr fontId="1"/>
  </si>
  <si>
    <t>m</t>
    <phoneticPr fontId="1"/>
  </si>
  <si>
    <t>洗馬川</t>
    <rPh sb="0" eb="1">
      <t>アラ</t>
    </rPh>
    <rPh sb="1" eb="2">
      <t>ウマ</t>
    </rPh>
    <rPh sb="2" eb="3">
      <t>カワ</t>
    </rPh>
    <phoneticPr fontId="2"/>
  </si>
  <si>
    <t>傍陽川</t>
    <rPh sb="0" eb="1">
      <t>ボウ</t>
    </rPh>
    <rPh sb="1" eb="2">
      <t>ヨウ</t>
    </rPh>
    <rPh sb="2" eb="3">
      <t>カワ</t>
    </rPh>
    <phoneticPr fontId="2"/>
  </si>
  <si>
    <t>堤入谷川</t>
    <rPh sb="0" eb="1">
      <t>ツツミ</t>
    </rPh>
    <rPh sb="1" eb="2">
      <t>イ</t>
    </rPh>
    <rPh sb="2" eb="3">
      <t>タニ</t>
    </rPh>
    <rPh sb="3" eb="4">
      <t>カワ</t>
    </rPh>
    <phoneticPr fontId="2"/>
  </si>
  <si>
    <t>半田入谷川</t>
    <rPh sb="0" eb="2">
      <t>ハンダ</t>
    </rPh>
    <rPh sb="2" eb="4">
      <t>イリタニ</t>
    </rPh>
    <rPh sb="4" eb="5">
      <t>カワ</t>
    </rPh>
    <phoneticPr fontId="2"/>
  </si>
  <si>
    <t>真田角間川</t>
    <rPh sb="0" eb="2">
      <t>サナダ</t>
    </rPh>
    <rPh sb="2" eb="3">
      <t>カド</t>
    </rPh>
    <rPh sb="3" eb="4">
      <t>マ</t>
    </rPh>
    <rPh sb="4" eb="5">
      <t>カワ</t>
    </rPh>
    <phoneticPr fontId="2"/>
  </si>
  <si>
    <t>和熊川</t>
    <rPh sb="0" eb="1">
      <t>ワ</t>
    </rPh>
    <rPh sb="1" eb="2">
      <t>クマ</t>
    </rPh>
    <rPh sb="2" eb="3">
      <t>カワ</t>
    </rPh>
    <phoneticPr fontId="2"/>
  </si>
  <si>
    <t>渋沢川</t>
    <rPh sb="0" eb="2">
      <t>シブサワ</t>
    </rPh>
    <rPh sb="2" eb="3">
      <t>カワ</t>
    </rPh>
    <phoneticPr fontId="2"/>
  </si>
  <si>
    <t>依田川</t>
    <rPh sb="0" eb="2">
      <t>ヨダ</t>
    </rPh>
    <rPh sb="2" eb="3">
      <t>カワ</t>
    </rPh>
    <phoneticPr fontId="2"/>
  </si>
  <si>
    <t>内村川</t>
    <rPh sb="0" eb="2">
      <t>ウチムラ</t>
    </rPh>
    <rPh sb="2" eb="3">
      <t>カワ</t>
    </rPh>
    <phoneticPr fontId="2"/>
  </si>
  <si>
    <t>霊泉寺川</t>
    <rPh sb="0" eb="1">
      <t>レイ</t>
    </rPh>
    <rPh sb="1" eb="2">
      <t>イズミ</t>
    </rPh>
    <rPh sb="2" eb="3">
      <t>テラ</t>
    </rPh>
    <rPh sb="3" eb="4">
      <t>カワ</t>
    </rPh>
    <phoneticPr fontId="2"/>
  </si>
  <si>
    <t>長沢川</t>
    <rPh sb="0" eb="2">
      <t>ナガサワ</t>
    </rPh>
    <rPh sb="2" eb="3">
      <t>カワ</t>
    </rPh>
    <phoneticPr fontId="2"/>
  </si>
  <si>
    <t>深山沢川</t>
    <rPh sb="0" eb="2">
      <t>シンザン</t>
    </rPh>
    <rPh sb="2" eb="3">
      <t>サワ</t>
    </rPh>
    <rPh sb="3" eb="4">
      <t>カワ</t>
    </rPh>
    <phoneticPr fontId="2"/>
  </si>
  <si>
    <t>洞川</t>
    <rPh sb="0" eb="1">
      <t>ドウ</t>
    </rPh>
    <rPh sb="1" eb="2">
      <t>カワ</t>
    </rPh>
    <phoneticPr fontId="2"/>
  </si>
  <si>
    <t>権兵ヱ川</t>
    <rPh sb="0" eb="1">
      <t>ゴン</t>
    </rPh>
    <rPh sb="1" eb="2">
      <t>ヘイ</t>
    </rPh>
    <rPh sb="3" eb="4">
      <t>カワ</t>
    </rPh>
    <phoneticPr fontId="2"/>
  </si>
  <si>
    <t>武石川</t>
    <rPh sb="0" eb="2">
      <t>タケシ</t>
    </rPh>
    <rPh sb="2" eb="3">
      <t>カワ</t>
    </rPh>
    <phoneticPr fontId="2"/>
  </si>
  <si>
    <t>余里川</t>
    <rPh sb="0" eb="1">
      <t>アマ</t>
    </rPh>
    <rPh sb="1" eb="2">
      <t>サト</t>
    </rPh>
    <rPh sb="2" eb="3">
      <t>カワ</t>
    </rPh>
    <phoneticPr fontId="2"/>
  </si>
  <si>
    <t>茂沢川</t>
    <rPh sb="0" eb="1">
      <t>シゲル</t>
    </rPh>
    <rPh sb="1" eb="2">
      <t>サワ</t>
    </rPh>
    <rPh sb="2" eb="3">
      <t>カワ</t>
    </rPh>
    <phoneticPr fontId="2"/>
  </si>
  <si>
    <t>矢の沢川</t>
    <rPh sb="0" eb="1">
      <t>ヤ</t>
    </rPh>
    <rPh sb="2" eb="3">
      <t>サワ</t>
    </rPh>
    <rPh sb="3" eb="4">
      <t>カワ</t>
    </rPh>
    <phoneticPr fontId="2"/>
  </si>
  <si>
    <t>塩川沢川</t>
    <rPh sb="0" eb="1">
      <t>シオ</t>
    </rPh>
    <rPh sb="1" eb="2">
      <t>カワ</t>
    </rPh>
    <rPh sb="2" eb="3">
      <t>サワ</t>
    </rPh>
    <rPh sb="3" eb="4">
      <t>カワ</t>
    </rPh>
    <phoneticPr fontId="2"/>
  </si>
  <si>
    <t>産川</t>
    <phoneticPr fontId="2"/>
  </si>
  <si>
    <t>湯川</t>
    <phoneticPr fontId="2"/>
  </si>
  <si>
    <t>神川</t>
    <phoneticPr fontId="2"/>
  </si>
  <si>
    <t>浦野川</t>
    <phoneticPr fontId="2"/>
  </si>
  <si>
    <t>尾根川</t>
    <phoneticPr fontId="2"/>
  </si>
  <si>
    <t>瀬沢川</t>
    <phoneticPr fontId="2"/>
  </si>
  <si>
    <t>矢出沢川</t>
    <phoneticPr fontId="2"/>
  </si>
  <si>
    <t>室賀川</t>
    <phoneticPr fontId="2"/>
  </si>
  <si>
    <t>駒瀬川</t>
    <phoneticPr fontId="2"/>
  </si>
  <si>
    <t>追開沢川</t>
    <phoneticPr fontId="2"/>
  </si>
  <si>
    <t>尻無川</t>
    <phoneticPr fontId="2"/>
  </si>
  <si>
    <t>雨吹川</t>
    <phoneticPr fontId="2"/>
  </si>
  <si>
    <t>阿鳥川</t>
    <phoneticPr fontId="2"/>
  </si>
  <si>
    <t>黄金沢川</t>
    <phoneticPr fontId="2"/>
  </si>
  <si>
    <t>神戸川</t>
    <phoneticPr fontId="2"/>
  </si>
  <si>
    <t>水出川</t>
    <phoneticPr fontId="2"/>
  </si>
  <si>
    <t>（注）　千曲川の流路延長が右岸左岸で異なるのは、坂城町との行政界が川を斜めに横断しているため。</t>
    <rPh sb="1" eb="2">
      <t>チュウ</t>
    </rPh>
    <phoneticPr fontId="2"/>
  </si>
  <si>
    <t>山</t>
    <rPh sb="0" eb="1">
      <t>ヤマ</t>
    </rPh>
    <phoneticPr fontId="1"/>
  </si>
  <si>
    <t>（上田地域）</t>
    <rPh sb="1" eb="3">
      <t>ウエダ</t>
    </rPh>
    <rPh sb="3" eb="5">
      <t>チイキ</t>
    </rPh>
    <phoneticPr fontId="1"/>
  </si>
  <si>
    <t>（丸子・武石地域）</t>
    <rPh sb="1" eb="3">
      <t>マルコ</t>
    </rPh>
    <rPh sb="4" eb="6">
      <t>タケシ</t>
    </rPh>
    <rPh sb="6" eb="8">
      <t>チイキ</t>
    </rPh>
    <phoneticPr fontId="1"/>
  </si>
  <si>
    <t>（真田地域）</t>
    <rPh sb="1" eb="3">
      <t>サナダ</t>
    </rPh>
    <rPh sb="3" eb="5">
      <t>チイキ</t>
    </rPh>
    <phoneticPr fontId="1"/>
  </si>
  <si>
    <t>　　　　市内流路延長は、国管理区間のみの延長（全長は、千曲川全延長）。</t>
    <phoneticPr fontId="1"/>
  </si>
  <si>
    <t>資料 ： 国土地理院</t>
    <rPh sb="5" eb="7">
      <t>コクド</t>
    </rPh>
    <rPh sb="7" eb="9">
      <t>チリ</t>
    </rPh>
    <rPh sb="9" eb="10">
      <t>イン</t>
    </rPh>
    <phoneticPr fontId="1"/>
  </si>
  <si>
    <t>三ッ頭山</t>
    <phoneticPr fontId="1"/>
  </si>
  <si>
    <t>資料 ： 国土地理院、国土交通省千曲川河川事務所、長野県上田建設事務所</t>
    <rPh sb="5" eb="7">
      <t>コクド</t>
    </rPh>
    <rPh sb="7" eb="9">
      <t>チリ</t>
    </rPh>
    <rPh sb="9" eb="10">
      <t>イン</t>
    </rPh>
    <phoneticPr fontId="1"/>
  </si>
  <si>
    <t>千曲川（右岸）</t>
    <rPh sb="0" eb="2">
      <t>チクマ</t>
    </rPh>
    <rPh sb="2" eb="3">
      <t>ガワ</t>
    </rPh>
    <rPh sb="4" eb="6">
      <t>ウガン</t>
    </rPh>
    <phoneticPr fontId="2"/>
  </si>
  <si>
    <t>千曲川（左岸）</t>
    <rPh sb="0" eb="2">
      <t>チクマ</t>
    </rPh>
    <rPh sb="2" eb="3">
      <t>ガワ</t>
    </rPh>
    <rPh sb="4" eb="6">
      <t>サガン</t>
    </rPh>
    <phoneticPr fontId="2"/>
  </si>
  <si>
    <t>≧25℃</t>
  </si>
  <si>
    <t>≧25℃</t>
    <phoneticPr fontId="2"/>
  </si>
  <si>
    <t>＜0℃</t>
  </si>
  <si>
    <t>＜0℃</t>
    <phoneticPr fontId="2"/>
  </si>
  <si>
    <t>≧30℃</t>
    <phoneticPr fontId="2"/>
  </si>
  <si>
    <t>≧35℃</t>
    <phoneticPr fontId="2"/>
  </si>
  <si>
    <t>≧1mm</t>
    <phoneticPr fontId="2"/>
  </si>
  <si>
    <t>≧10mm</t>
    <phoneticPr fontId="2"/>
  </si>
  <si>
    <t>≧30mm</t>
    <phoneticPr fontId="2"/>
  </si>
  <si>
    <t>≧50mm</t>
    <phoneticPr fontId="2"/>
  </si>
  <si>
    <t>≧70mm</t>
    <phoneticPr fontId="2"/>
  </si>
  <si>
    <t>≧100mm</t>
    <phoneticPr fontId="2"/>
  </si>
  <si>
    <t>利用区分</t>
    <rPh sb="0" eb="2">
      <t>リヨウ</t>
    </rPh>
    <rPh sb="2" eb="4">
      <t>クブン</t>
    </rPh>
    <phoneticPr fontId="8"/>
  </si>
  <si>
    <t>面積</t>
    <rPh sb="0" eb="2">
      <t>メンセキ</t>
    </rPh>
    <phoneticPr fontId="9"/>
  </si>
  <si>
    <t>構成比</t>
    <rPh sb="0" eb="3">
      <t>コウセイヒ</t>
    </rPh>
    <phoneticPr fontId="9"/>
  </si>
  <si>
    <t>合計</t>
    <rPh sb="0" eb="2">
      <t>ゴウケイ</t>
    </rPh>
    <phoneticPr fontId="9"/>
  </si>
  <si>
    <t>農地</t>
    <rPh sb="0" eb="2">
      <t>ノウチ</t>
    </rPh>
    <phoneticPr fontId="9"/>
  </si>
  <si>
    <t>原野等</t>
    <rPh sb="0" eb="2">
      <t>ゲンヤ</t>
    </rPh>
    <rPh sb="2" eb="3">
      <t>トウ</t>
    </rPh>
    <phoneticPr fontId="9"/>
  </si>
  <si>
    <t>　 ・原野</t>
    <phoneticPr fontId="9"/>
  </si>
  <si>
    <t>　 ・採草放牧地</t>
    <phoneticPr fontId="9"/>
  </si>
  <si>
    <t>・住宅地</t>
    <phoneticPr fontId="9"/>
  </si>
  <si>
    <t>・工業用地</t>
    <phoneticPr fontId="9"/>
  </si>
  <si>
    <t>・その他の宅地</t>
    <phoneticPr fontId="9"/>
  </si>
  <si>
    <t>（再掲）市街地</t>
    <rPh sb="1" eb="3">
      <t>サイケイ</t>
    </rPh>
    <phoneticPr fontId="10"/>
  </si>
  <si>
    <t>東南東</t>
    <rPh sb="0" eb="3">
      <t>トウナントウ</t>
    </rPh>
    <phoneticPr fontId="1"/>
  </si>
  <si>
    <t>北</t>
    <rPh sb="0" eb="1">
      <t>キタ</t>
    </rPh>
    <phoneticPr fontId="2"/>
  </si>
  <si>
    <t>その他</t>
    <rPh sb="2" eb="3">
      <t>タ</t>
    </rPh>
    <phoneticPr fontId="2"/>
  </si>
  <si>
    <t>北北東</t>
    <rPh sb="0" eb="3">
      <t>ホクホクトウ</t>
    </rPh>
    <phoneticPr fontId="1"/>
  </si>
  <si>
    <t>北</t>
    <rPh sb="0" eb="1">
      <t>キタ</t>
    </rPh>
    <phoneticPr fontId="1"/>
  </si>
  <si>
    <t>1/10,12/19</t>
    <phoneticPr fontId="1"/>
  </si>
  <si>
    <t>東北東</t>
    <rPh sb="0" eb="2">
      <t>トウホク</t>
    </rPh>
    <rPh sb="2" eb="3">
      <t>ヒガシ</t>
    </rPh>
    <phoneticPr fontId="1"/>
  </si>
  <si>
    <t>北西</t>
    <rPh sb="0" eb="2">
      <t>ホクセイ</t>
    </rPh>
    <phoneticPr fontId="1"/>
  </si>
  <si>
    <t>北</t>
    <rPh sb="0" eb="1">
      <t>キタ</t>
    </rPh>
    <phoneticPr fontId="1"/>
  </si>
  <si>
    <t>南東</t>
    <rPh sb="0" eb="2">
      <t>ナントウ</t>
    </rPh>
    <phoneticPr fontId="1"/>
  </si>
  <si>
    <t>南南東</t>
    <rPh sb="0" eb="3">
      <t>ナンナントウ</t>
    </rPh>
    <phoneticPr fontId="1"/>
  </si>
  <si>
    <t>東</t>
    <rPh sb="0" eb="1">
      <t>ヒガシ</t>
    </rPh>
    <phoneticPr fontId="1"/>
  </si>
  <si>
    <t>東南東</t>
    <rPh sb="0" eb="3">
      <t>トウナントウ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</si>
</sst>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\△\ #,##0;\-"/>
    <numFmt numFmtId="177" formatCode="#,##0.0;\△\ #,##0.0;\-"/>
    <numFmt numFmtId="178" formatCode="mm/dd"/>
    <numFmt numFmtId="179" formatCode="#,##0.0;\△#,##0.0;\-"/>
    <numFmt numFmtId="180" formatCode="#,##0;\△#,##0;\-"/>
    <numFmt numFmtId="181" formatCode="#,##0.00;\△#,##0.00;\-"/>
    <numFmt numFmtId="183" formatCode="[$-411]ggge&quot;年&quot;"/>
    <numFmt numFmtId="184" formatCode="[$-411]ggge&quot;年構成比&quot;"/>
    <numFmt numFmtId="185" formatCode="[$-411]ggge&quot;年4月1日現在&quot;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5" fillId="2" borderId="22" xfId="0" applyFont="1" applyFill="1" applyBorder="1" applyAlignment="1">
      <alignment horizontal="right" vertical="top"/>
    </xf>
    <xf numFmtId="0" fontId="4" fillId="2" borderId="12" xfId="0" applyFont="1" applyFill="1" applyBorder="1" applyAlignment="1">
      <alignment horizontal="center" vertical="center" justifyLastLine="1" shrinkToFit="1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indent="1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center" vertical="center" shrinkToFit="1"/>
    </xf>
    <xf numFmtId="179" fontId="4" fillId="2" borderId="0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 justifyLastLine="1" shrinkToFit="1"/>
    </xf>
    <xf numFmtId="179" fontId="4" fillId="2" borderId="13" xfId="0" applyNumberFormat="1" applyFont="1" applyFill="1" applyBorder="1" applyAlignment="1">
      <alignment horizontal="right" vertical="center"/>
    </xf>
    <xf numFmtId="180" fontId="4" fillId="2" borderId="1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right" vertical="top"/>
    </xf>
    <xf numFmtId="177" fontId="5" fillId="2" borderId="0" xfId="0" applyNumberFormat="1" applyFont="1" applyFill="1" applyBorder="1" applyAlignment="1">
      <alignment horizontal="right"/>
    </xf>
    <xf numFmtId="180" fontId="4" fillId="2" borderId="5" xfId="0" applyNumberFormat="1" applyFont="1" applyFill="1" applyBorder="1" applyAlignment="1">
      <alignment horizontal="right" vertical="center"/>
    </xf>
    <xf numFmtId="179" fontId="4" fillId="2" borderId="5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distributed" vertical="center" justifyLastLine="1" shrinkToFit="1"/>
    </xf>
    <xf numFmtId="0" fontId="4" fillId="2" borderId="2" xfId="0" applyFont="1" applyFill="1" applyBorder="1" applyAlignment="1">
      <alignment horizontal="distributed" vertical="center"/>
    </xf>
    <xf numFmtId="180" fontId="4" fillId="2" borderId="0" xfId="0" applyNumberFormat="1" applyFont="1" applyFill="1" applyAlignment="1">
      <alignment vertical="center"/>
    </xf>
    <xf numFmtId="0" fontId="4" fillId="2" borderId="6" xfId="0" applyFont="1" applyFill="1" applyBorder="1" applyAlignment="1">
      <alignment horizontal="distributed" vertical="center" justifyLastLine="1" shrinkToFit="1"/>
    </xf>
    <xf numFmtId="0" fontId="4" fillId="2" borderId="2" xfId="0" applyFont="1" applyFill="1" applyBorder="1" applyAlignment="1">
      <alignment horizontal="distributed" vertical="center" justifyLastLine="1" shrinkToFit="1"/>
    </xf>
    <xf numFmtId="0" fontId="4" fillId="2" borderId="8" xfId="0" applyFont="1" applyFill="1" applyBorder="1" applyAlignment="1">
      <alignment horizontal="distributed" vertical="center" justifyLastLine="1" shrinkToFit="1"/>
    </xf>
    <xf numFmtId="0" fontId="4" fillId="2" borderId="18" xfId="0" applyFont="1" applyFill="1" applyBorder="1" applyAlignment="1">
      <alignment horizontal="distributed" vertical="center" justifyLastLine="1" shrinkToFit="1"/>
    </xf>
    <xf numFmtId="0" fontId="4" fillId="2" borderId="11" xfId="0" applyFont="1" applyFill="1" applyBorder="1" applyAlignment="1">
      <alignment horizontal="center" vertical="center" justifyLastLine="1" shrinkToFit="1"/>
    </xf>
    <xf numFmtId="181" fontId="4" fillId="2" borderId="4" xfId="0" applyNumberFormat="1" applyFont="1" applyFill="1" applyBorder="1" applyAlignment="1">
      <alignment horizontal="right" vertical="center"/>
    </xf>
    <xf numFmtId="179" fontId="4" fillId="2" borderId="21" xfId="0" applyNumberFormat="1" applyFont="1" applyFill="1" applyBorder="1" applyAlignment="1">
      <alignment horizontal="right" vertical="center"/>
    </xf>
    <xf numFmtId="180" fontId="4" fillId="2" borderId="23" xfId="0" applyNumberFormat="1" applyFont="1" applyFill="1" applyBorder="1" applyAlignment="1">
      <alignment horizontal="right" vertical="center"/>
    </xf>
    <xf numFmtId="180" fontId="4" fillId="2" borderId="4" xfId="0" applyNumberFormat="1" applyFont="1" applyFill="1" applyBorder="1" applyAlignment="1">
      <alignment horizontal="right" vertical="center"/>
    </xf>
    <xf numFmtId="183" fontId="4" fillId="2" borderId="2" xfId="0" applyNumberFormat="1" applyFont="1" applyFill="1" applyBorder="1" applyAlignment="1">
      <alignment horizontal="center" vertical="center"/>
    </xf>
    <xf numFmtId="184" fontId="5" fillId="2" borderId="4" xfId="0" applyNumberFormat="1" applyFont="1" applyFill="1" applyBorder="1" applyAlignment="1">
      <alignment horizontal="center" vertical="center"/>
    </xf>
    <xf numFmtId="180" fontId="4" fillId="2" borderId="26" xfId="0" applyNumberFormat="1" applyFont="1" applyFill="1" applyBorder="1" applyAlignment="1">
      <alignment horizontal="right" vertical="center"/>
    </xf>
    <xf numFmtId="179" fontId="4" fillId="2" borderId="27" xfId="0" applyNumberFormat="1" applyFont="1" applyFill="1" applyBorder="1" applyAlignment="1">
      <alignment horizontal="right" vertical="center"/>
    </xf>
    <xf numFmtId="180" fontId="4" fillId="2" borderId="27" xfId="0" applyNumberFormat="1" applyFont="1" applyFill="1" applyBorder="1" applyAlignment="1">
      <alignment horizontal="right" vertical="center"/>
    </xf>
    <xf numFmtId="178" fontId="4" fillId="2" borderId="28" xfId="0" applyNumberFormat="1" applyFont="1" applyFill="1" applyBorder="1" applyAlignment="1">
      <alignment horizontal="right" vertical="center"/>
    </xf>
    <xf numFmtId="178" fontId="4" fillId="2" borderId="28" xfId="0" applyNumberFormat="1" applyFont="1" applyFill="1" applyBorder="1" applyAlignment="1">
      <alignment horizontal="right" vertical="center" shrinkToFit="1"/>
    </xf>
    <xf numFmtId="180" fontId="4" fillId="2" borderId="28" xfId="0" applyNumberFormat="1" applyFont="1" applyFill="1" applyBorder="1" applyAlignment="1">
      <alignment horizontal="right" vertical="center"/>
    </xf>
    <xf numFmtId="183" fontId="4" fillId="2" borderId="28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6" xfId="0" applyFont="1" applyFill="1" applyBorder="1" applyAlignment="1">
      <alignment horizontal="distributed" vertical="center" justifyLastLine="1" shrinkToFit="1"/>
    </xf>
    <xf numFmtId="0" fontId="12" fillId="2" borderId="12" xfId="0" applyFont="1" applyFill="1" applyBorder="1" applyAlignment="1">
      <alignment horizontal="distributed" vertical="center" justifyLastLine="1" shrinkToFit="1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right" vertical="top"/>
    </xf>
    <xf numFmtId="49" fontId="14" fillId="2" borderId="2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vertical="center" wrapText="1"/>
    </xf>
    <xf numFmtId="180" fontId="12" fillId="2" borderId="0" xfId="0" applyNumberFormat="1" applyFont="1" applyFill="1" applyBorder="1" applyAlignment="1">
      <alignment horizontal="right" vertical="center"/>
    </xf>
    <xf numFmtId="181" fontId="12" fillId="2" borderId="0" xfId="0" applyNumberFormat="1" applyFont="1" applyFill="1" applyBorder="1" applyAlignment="1">
      <alignment horizontal="right" vertical="center"/>
    </xf>
    <xf numFmtId="49" fontId="14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vertical="center"/>
    </xf>
    <xf numFmtId="180" fontId="12" fillId="2" borderId="5" xfId="0" applyNumberFormat="1" applyFont="1" applyFill="1" applyBorder="1" applyAlignment="1">
      <alignment horizontal="right" vertical="center"/>
    </xf>
    <xf numFmtId="181" fontId="12" fillId="2" borderId="5" xfId="0" applyNumberFormat="1" applyFont="1" applyFill="1" applyBorder="1" applyAlignment="1">
      <alignment horizontal="right" vertical="center"/>
    </xf>
    <xf numFmtId="176" fontId="12" fillId="2" borderId="5" xfId="0" applyNumberFormat="1" applyFont="1" applyFill="1" applyBorder="1" applyAlignment="1">
      <alignment vertical="center" wrapText="1"/>
    </xf>
    <xf numFmtId="181" fontId="12" fillId="2" borderId="5" xfId="0" applyNumberFormat="1" applyFont="1" applyFill="1" applyBorder="1" applyAlignment="1">
      <alignment horizontal="right" vertical="center" shrinkToFit="1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9" fontId="4" fillId="2" borderId="26" xfId="0" applyNumberFormat="1" applyFont="1" applyFill="1" applyBorder="1" applyAlignment="1">
      <alignment horizontal="right" vertical="center"/>
    </xf>
    <xf numFmtId="178" fontId="4" fillId="2" borderId="27" xfId="0" applyNumberFormat="1" applyFont="1" applyFill="1" applyBorder="1" applyAlignment="1">
      <alignment horizontal="right" vertical="center"/>
    </xf>
    <xf numFmtId="178" fontId="4" fillId="2" borderId="4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distributed" vertical="center" justifyLastLine="1" shrinkToFit="1"/>
    </xf>
    <xf numFmtId="0" fontId="4" fillId="2" borderId="2" xfId="0" applyFont="1" applyFill="1" applyBorder="1" applyAlignment="1">
      <alignment horizontal="distributed" vertical="center" justifyLastLine="1" shrinkToFit="1"/>
    </xf>
    <xf numFmtId="0" fontId="4" fillId="2" borderId="7" xfId="0" applyFont="1" applyFill="1" applyBorder="1" applyAlignment="1">
      <alignment horizontal="distributed" vertical="center" justifyLastLine="1" shrinkToFit="1"/>
    </xf>
    <xf numFmtId="0" fontId="4" fillId="2" borderId="8" xfId="0" applyFont="1" applyFill="1" applyBorder="1" applyAlignment="1">
      <alignment horizontal="center" vertical="center" wrapText="1" justifyLastLine="1" shrinkToFit="1"/>
    </xf>
    <xf numFmtId="0" fontId="4" fillId="2" borderId="9" xfId="0" applyFont="1" applyFill="1" applyBorder="1" applyAlignment="1">
      <alignment horizontal="center" vertical="center" wrapText="1" justifyLastLine="1" shrinkToFit="1"/>
    </xf>
    <xf numFmtId="0" fontId="4" fillId="2" borderId="9" xfId="0" applyFont="1" applyFill="1" applyBorder="1" applyAlignment="1">
      <alignment horizontal="center" vertical="center" justifyLastLine="1" shrinkToFit="1"/>
    </xf>
    <xf numFmtId="0" fontId="4" fillId="2" borderId="13" xfId="0" applyFont="1" applyFill="1" applyBorder="1" applyAlignment="1">
      <alignment horizontal="center" vertical="center" justifyLastLine="1" shrinkToFit="1"/>
    </xf>
    <xf numFmtId="0" fontId="4" fillId="2" borderId="0" xfId="0" applyFont="1" applyFill="1" applyBorder="1" applyAlignment="1">
      <alignment horizontal="center" vertical="center" justifyLastLine="1" shrinkToFit="1"/>
    </xf>
    <xf numFmtId="0" fontId="4" fillId="2" borderId="8" xfId="0" applyFont="1" applyFill="1" applyBorder="1" applyAlignment="1">
      <alignment horizontal="distributed" vertical="center" justifyLastLine="1" shrinkToFit="1"/>
    </xf>
    <xf numFmtId="0" fontId="4" fillId="2" borderId="10" xfId="0" applyFont="1" applyFill="1" applyBorder="1" applyAlignment="1">
      <alignment horizontal="distributed" vertical="center" justifyLastLine="1" shrinkToFit="1"/>
    </xf>
    <xf numFmtId="0" fontId="4" fillId="2" borderId="18" xfId="0" applyFont="1" applyFill="1" applyBorder="1" applyAlignment="1">
      <alignment horizontal="distributed" vertical="center" justifyLastLine="1" shrinkToFit="1"/>
    </xf>
    <xf numFmtId="0" fontId="4" fillId="2" borderId="19" xfId="0" applyFont="1" applyFill="1" applyBorder="1" applyAlignment="1">
      <alignment horizontal="distributed" vertical="center" justifyLastLine="1" shrinkToFit="1"/>
    </xf>
    <xf numFmtId="0" fontId="4" fillId="2" borderId="20" xfId="0" applyFont="1" applyFill="1" applyBorder="1" applyAlignment="1">
      <alignment horizontal="distributed" vertical="center" justifyLastLine="1" shrinkToFit="1"/>
    </xf>
    <xf numFmtId="183" fontId="4" fillId="2" borderId="11" xfId="0" applyNumberFormat="1" applyFont="1" applyFill="1" applyBorder="1" applyAlignment="1">
      <alignment horizontal="center" vertical="center" justifyLastLine="1" shrinkToFit="1"/>
    </xf>
    <xf numFmtId="183" fontId="4" fillId="2" borderId="24" xfId="0" applyNumberFormat="1" applyFont="1" applyFill="1" applyBorder="1" applyAlignment="1">
      <alignment horizontal="center" vertical="center" justifyLastLine="1" shrinkToFit="1"/>
    </xf>
    <xf numFmtId="183" fontId="4" fillId="2" borderId="17" xfId="0" applyNumberFormat="1" applyFont="1" applyFill="1" applyBorder="1" applyAlignment="1">
      <alignment horizontal="center" vertical="center" justifyLastLine="1" shrinkToFit="1"/>
    </xf>
    <xf numFmtId="0" fontId="4" fillId="2" borderId="2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distributed" vertical="center" justifyLastLine="1" shrinkToFit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24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distributed" vertical="center" wrapText="1" justifyLastLine="1" shrinkToFit="1"/>
    </xf>
    <xf numFmtId="0" fontId="4" fillId="2" borderId="13" xfId="0" applyFont="1" applyFill="1" applyBorder="1" applyAlignment="1">
      <alignment horizontal="distributed" vertical="center" justifyLastLine="1" shrinkToFit="1"/>
    </xf>
    <xf numFmtId="0" fontId="4" fillId="2" borderId="15" xfId="0" applyFont="1" applyFill="1" applyBorder="1" applyAlignment="1">
      <alignment horizontal="center" vertical="center" justifyLastLine="1" shrinkToFit="1"/>
    </xf>
    <xf numFmtId="0" fontId="4" fillId="2" borderId="25" xfId="0" applyFont="1" applyFill="1" applyBorder="1" applyAlignment="1">
      <alignment horizontal="center" vertical="center" justifyLastLine="1" shrinkToFit="1"/>
    </xf>
    <xf numFmtId="0" fontId="4" fillId="2" borderId="16" xfId="0" applyFont="1" applyFill="1" applyBorder="1" applyAlignment="1">
      <alignment horizontal="center" vertical="center" justifyLastLine="1" shrinkToFit="1"/>
    </xf>
    <xf numFmtId="0" fontId="4" fillId="2" borderId="15" xfId="0" applyFont="1" applyFill="1" applyBorder="1" applyAlignment="1">
      <alignment horizontal="center" vertical="center" wrapText="1" justifyLastLine="1" shrinkToFit="1"/>
    </xf>
    <xf numFmtId="0" fontId="4" fillId="2" borderId="25" xfId="0" applyFont="1" applyFill="1" applyBorder="1" applyAlignment="1">
      <alignment horizontal="center" vertical="center" wrapText="1" justifyLastLine="1" shrinkToFit="1"/>
    </xf>
    <xf numFmtId="0" fontId="4" fillId="2" borderId="22" xfId="0" applyFont="1" applyFill="1" applyBorder="1" applyAlignment="1">
      <alignment horizontal="center" vertical="center" wrapText="1" justifyLastLine="1" shrinkToFit="1"/>
    </xf>
    <xf numFmtId="0" fontId="4" fillId="2" borderId="1" xfId="0" applyFont="1" applyFill="1" applyBorder="1" applyAlignment="1">
      <alignment horizontal="center" vertical="center" wrapText="1" justifyLastLine="1" shrinkToFit="1"/>
    </xf>
    <xf numFmtId="0" fontId="4" fillId="2" borderId="13" xfId="0" applyFont="1" applyFill="1" applyBorder="1" applyAlignment="1">
      <alignment horizontal="center" vertical="center" wrapText="1" justifyLastLine="1" shrinkToFit="1"/>
    </xf>
    <xf numFmtId="0" fontId="4" fillId="2" borderId="28" xfId="0" applyFont="1" applyFill="1" applyBorder="1" applyAlignment="1">
      <alignment horizontal="center" vertical="center" wrapText="1" justifyLastLine="1" shrinkToFit="1"/>
    </xf>
    <xf numFmtId="0" fontId="4" fillId="2" borderId="3" xfId="0" applyFont="1" applyFill="1" applyBorder="1" applyAlignment="1">
      <alignment horizontal="center" vertical="center" wrapText="1" justifyLastLine="1" shrinkToFit="1"/>
    </xf>
    <xf numFmtId="0" fontId="4" fillId="2" borderId="0" xfId="0" applyFont="1" applyFill="1" applyBorder="1" applyAlignment="1">
      <alignment horizontal="center" vertical="center" wrapText="1" justifyLastLine="1" shrinkToFit="1"/>
    </xf>
    <xf numFmtId="0" fontId="4" fillId="2" borderId="11" xfId="0" applyFont="1" applyFill="1" applyBorder="1" applyAlignment="1">
      <alignment horizontal="distributed" vertical="center" justifyLastLine="1" shrinkToFit="1"/>
    </xf>
    <xf numFmtId="0" fontId="4" fillId="2" borderId="24" xfId="0" applyFont="1" applyFill="1" applyBorder="1" applyAlignment="1">
      <alignment horizontal="distributed" vertical="center" justifyLastLine="1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distributed" vertical="center" justifyLastLine="1" shrinkToFit="1"/>
    </xf>
    <xf numFmtId="0" fontId="4" fillId="2" borderId="10" xfId="0" applyFont="1" applyFill="1" applyBorder="1" applyAlignment="1">
      <alignment horizontal="center" vertical="center" justifyLastLine="1" shrinkToFit="1"/>
    </xf>
    <xf numFmtId="0" fontId="4" fillId="2" borderId="22" xfId="0" applyFont="1" applyFill="1" applyBorder="1" applyAlignment="1">
      <alignment horizontal="center" vertical="center" justifyLastLine="1" shrinkToFit="1"/>
    </xf>
    <xf numFmtId="0" fontId="4" fillId="2" borderId="1" xfId="0" applyFont="1" applyFill="1" applyBorder="1" applyAlignment="1">
      <alignment horizontal="center" vertical="center" justifyLastLine="1" shrinkToFit="1"/>
    </xf>
    <xf numFmtId="0" fontId="4" fillId="2" borderId="28" xfId="0" applyFont="1" applyFill="1" applyBorder="1" applyAlignment="1">
      <alignment horizontal="center" vertical="center" justifyLastLine="1" shrinkToFit="1"/>
    </xf>
    <xf numFmtId="185" fontId="4" fillId="2" borderId="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5">
    <dxf>
      <numFmt numFmtId="186" formatCode="&quot;令&quot;&quot;和&quot;&quot;元&quot;&quot;年&quot;"/>
    </dxf>
    <dxf>
      <numFmt numFmtId="186" formatCode="&quot;令&quot;&quot;和&quot;&quot;元&quot;&quot;年&quot;"/>
    </dxf>
    <dxf>
      <numFmt numFmtId="186" formatCode="&quot;令&quot;&quot;和&quot;&quot;元&quot;&quot;年&quot;"/>
    </dxf>
    <dxf>
      <numFmt numFmtId="186" formatCode="&quot;令&quot;&quot;和&quot;&quot;元&quot;&quot;年&quot;"/>
    </dxf>
    <dxf>
      <numFmt numFmtId="186" formatCode="&quot;令&quot;&quot;和&quot;&quot;元&quot;&quot;年&quot;"/>
    </dxf>
  </dxfs>
  <tableStyles count="0" defaultTableStyle="TableStyleMedium2" defaultPivotStyle="PivotStyleMedium9"/>
  <colors>
    <mruColors>
      <color rgb="FFCCFFCC"/>
      <color rgb="FFFFFF99"/>
      <color rgb="FFFF9966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F43"/>
  <sheetViews>
    <sheetView zoomScaleSheetLayoutView="100" workbookViewId="0">
      <selection activeCell="B43" sqref="B3:F43"/>
    </sheetView>
  </sheetViews>
  <sheetFormatPr defaultColWidth="2.625" defaultRowHeight="13.5" x14ac:dyDescent="0.15"/>
  <cols>
    <col min="1" max="1" width="2.625" style="5"/>
    <col min="2" max="2" width="17.625" style="5" bestFit="1" customWidth="1"/>
    <col min="3" max="3" width="37" style="5" bestFit="1" customWidth="1"/>
    <col min="4" max="6" width="9.375" style="5" customWidth="1"/>
    <col min="7" max="16384" width="2.625" style="5"/>
  </cols>
  <sheetData>
    <row r="2" spans="2:6" x14ac:dyDescent="0.15">
      <c r="B2" s="6" t="s">
        <v>44</v>
      </c>
      <c r="F2" s="4"/>
    </row>
    <row r="3" spans="2:6" ht="20.100000000000001" customHeight="1" thickBot="1" x14ac:dyDescent="0.2">
      <c r="B3" s="53" t="s">
        <v>14</v>
      </c>
      <c r="C3" s="54"/>
      <c r="D3" s="54"/>
      <c r="E3" s="54"/>
      <c r="F3" s="55"/>
    </row>
    <row r="4" spans="2:6" x14ac:dyDescent="0.15">
      <c r="B4" s="56" t="s">
        <v>0</v>
      </c>
      <c r="C4" s="57" t="s">
        <v>1</v>
      </c>
      <c r="D4" s="58" t="s">
        <v>2</v>
      </c>
      <c r="E4" s="58" t="s">
        <v>3</v>
      </c>
      <c r="F4" s="59" t="s">
        <v>4</v>
      </c>
    </row>
    <row r="5" spans="2:6" x14ac:dyDescent="0.15">
      <c r="B5" s="60"/>
      <c r="C5" s="61"/>
      <c r="D5" s="61" t="s">
        <v>5</v>
      </c>
      <c r="E5" s="61" t="s">
        <v>7</v>
      </c>
      <c r="F5" s="61" t="s">
        <v>6</v>
      </c>
    </row>
    <row r="6" spans="2:6" ht="27" x14ac:dyDescent="0.15">
      <c r="B6" s="62" t="s">
        <v>45</v>
      </c>
      <c r="C6" s="63" t="s">
        <v>43</v>
      </c>
      <c r="D6" s="64" t="s">
        <v>9</v>
      </c>
      <c r="E6" s="65">
        <v>552</v>
      </c>
      <c r="F6" s="65">
        <v>552</v>
      </c>
    </row>
    <row r="7" spans="2:6" ht="14.25" thickBot="1" x14ac:dyDescent="0.2">
      <c r="B7" s="66" t="s">
        <v>46</v>
      </c>
      <c r="C7" s="67" t="s">
        <v>11</v>
      </c>
      <c r="D7" s="68" t="s">
        <v>13</v>
      </c>
      <c r="E7" s="69" t="s">
        <v>13</v>
      </c>
      <c r="F7" s="69">
        <v>552.04</v>
      </c>
    </row>
    <row r="8" spans="2:6" ht="20.100000000000001" customHeight="1" thickBot="1" x14ac:dyDescent="0.2">
      <c r="B8" s="53" t="s">
        <v>15</v>
      </c>
      <c r="C8" s="54"/>
      <c r="D8" s="54"/>
      <c r="E8" s="54"/>
      <c r="F8" s="55"/>
    </row>
    <row r="9" spans="2:6" x14ac:dyDescent="0.15">
      <c r="B9" s="56" t="s">
        <v>0</v>
      </c>
      <c r="C9" s="57" t="s">
        <v>1</v>
      </c>
      <c r="D9" s="58" t="s">
        <v>2</v>
      </c>
      <c r="E9" s="58" t="s">
        <v>3</v>
      </c>
      <c r="F9" s="59" t="s">
        <v>4</v>
      </c>
    </row>
    <row r="10" spans="2:6" x14ac:dyDescent="0.15">
      <c r="B10" s="60"/>
      <c r="C10" s="61"/>
      <c r="D10" s="61" t="s">
        <v>5</v>
      </c>
      <c r="E10" s="61" t="s">
        <v>7</v>
      </c>
      <c r="F10" s="61" t="s">
        <v>6</v>
      </c>
    </row>
    <row r="11" spans="2:6" x14ac:dyDescent="0.15">
      <c r="B11" s="62" t="s">
        <v>47</v>
      </c>
      <c r="C11" s="63" t="s">
        <v>16</v>
      </c>
      <c r="D11" s="64">
        <v>30247</v>
      </c>
      <c r="E11" s="65">
        <v>14.21</v>
      </c>
      <c r="F11" s="65">
        <v>14.21</v>
      </c>
    </row>
    <row r="12" spans="2:6" x14ac:dyDescent="0.15">
      <c r="B12" s="62" t="s">
        <v>48</v>
      </c>
      <c r="C12" s="63" t="s">
        <v>17</v>
      </c>
      <c r="D12" s="64">
        <v>3681</v>
      </c>
      <c r="E12" s="65">
        <v>6.52</v>
      </c>
      <c r="F12" s="65">
        <v>20.73</v>
      </c>
    </row>
    <row r="13" spans="2:6" x14ac:dyDescent="0.15">
      <c r="B13" s="62" t="s">
        <v>49</v>
      </c>
      <c r="C13" s="63" t="s">
        <v>18</v>
      </c>
      <c r="D13" s="64">
        <v>7388</v>
      </c>
      <c r="E13" s="65">
        <v>14.43</v>
      </c>
      <c r="F13" s="65">
        <v>35.159999999999997</v>
      </c>
    </row>
    <row r="14" spans="2:6" x14ac:dyDescent="0.15">
      <c r="B14" s="62" t="s">
        <v>50</v>
      </c>
      <c r="C14" s="63" t="s">
        <v>19</v>
      </c>
      <c r="D14" s="64">
        <v>7837</v>
      </c>
      <c r="E14" s="65">
        <v>15.1</v>
      </c>
      <c r="F14" s="65">
        <v>50.26</v>
      </c>
    </row>
    <row r="15" spans="2:6" x14ac:dyDescent="0.15">
      <c r="B15" s="62" t="s">
        <v>51</v>
      </c>
      <c r="C15" s="63" t="s">
        <v>20</v>
      </c>
      <c r="D15" s="64">
        <v>-1512</v>
      </c>
      <c r="E15" s="65">
        <v>-3.96</v>
      </c>
      <c r="F15" s="65">
        <v>46.3</v>
      </c>
    </row>
    <row r="16" spans="2:6" x14ac:dyDescent="0.15">
      <c r="B16" s="62" t="s">
        <v>52</v>
      </c>
      <c r="C16" s="63" t="s">
        <v>21</v>
      </c>
      <c r="D16" s="64">
        <v>6323</v>
      </c>
      <c r="E16" s="65">
        <v>17.97</v>
      </c>
      <c r="F16" s="65">
        <v>64.27</v>
      </c>
    </row>
    <row r="17" spans="2:6" x14ac:dyDescent="0.15">
      <c r="B17" s="62" t="s">
        <v>53</v>
      </c>
      <c r="C17" s="63" t="s">
        <v>22</v>
      </c>
      <c r="D17" s="64">
        <v>4341</v>
      </c>
      <c r="E17" s="65">
        <v>16.2</v>
      </c>
      <c r="F17" s="65">
        <v>80.47</v>
      </c>
    </row>
    <row r="18" spans="2:6" x14ac:dyDescent="0.15">
      <c r="B18" s="62" t="s">
        <v>54</v>
      </c>
      <c r="C18" s="63" t="s">
        <v>23</v>
      </c>
      <c r="D18" s="64">
        <v>15521</v>
      </c>
      <c r="E18" s="65">
        <v>62.53</v>
      </c>
      <c r="F18" s="65">
        <v>143</v>
      </c>
    </row>
    <row r="19" spans="2:6" x14ac:dyDescent="0.15">
      <c r="B19" s="62" t="s">
        <v>55</v>
      </c>
      <c r="C19" s="63" t="s">
        <v>24</v>
      </c>
      <c r="D19" s="64">
        <v>6371</v>
      </c>
      <c r="E19" s="65">
        <v>33.479999999999997</v>
      </c>
      <c r="F19" s="65">
        <v>176.48</v>
      </c>
    </row>
    <row r="20" spans="2:6" ht="14.25" thickBot="1" x14ac:dyDescent="0.2">
      <c r="B20" s="66" t="s">
        <v>56</v>
      </c>
      <c r="C20" s="70" t="s">
        <v>10</v>
      </c>
      <c r="D20" s="68" t="s">
        <v>12</v>
      </c>
      <c r="E20" s="69" t="s">
        <v>12</v>
      </c>
      <c r="F20" s="69">
        <v>176.73</v>
      </c>
    </row>
    <row r="21" spans="2:6" ht="20.100000000000001" customHeight="1" thickBot="1" x14ac:dyDescent="0.2">
      <c r="B21" s="53" t="s">
        <v>25</v>
      </c>
      <c r="C21" s="54"/>
      <c r="D21" s="54"/>
      <c r="E21" s="54"/>
      <c r="F21" s="55"/>
    </row>
    <row r="22" spans="2:6" x14ac:dyDescent="0.15">
      <c r="B22" s="56" t="s">
        <v>0</v>
      </c>
      <c r="C22" s="57" t="s">
        <v>1</v>
      </c>
      <c r="D22" s="58" t="s">
        <v>2</v>
      </c>
      <c r="E22" s="58" t="s">
        <v>3</v>
      </c>
      <c r="F22" s="59" t="s">
        <v>4</v>
      </c>
    </row>
    <row r="23" spans="2:6" x14ac:dyDescent="0.15">
      <c r="B23" s="60"/>
      <c r="C23" s="61"/>
      <c r="D23" s="61" t="s">
        <v>5</v>
      </c>
      <c r="E23" s="61" t="s">
        <v>7</v>
      </c>
      <c r="F23" s="61" t="s">
        <v>6</v>
      </c>
    </row>
    <row r="24" spans="2:6" x14ac:dyDescent="0.15">
      <c r="B24" s="62" t="s">
        <v>32</v>
      </c>
      <c r="C24" s="63" t="s">
        <v>26</v>
      </c>
      <c r="D24" s="64">
        <v>5300</v>
      </c>
      <c r="E24" s="65">
        <v>14.87</v>
      </c>
      <c r="F24" s="65">
        <v>14.87</v>
      </c>
    </row>
    <row r="25" spans="2:6" x14ac:dyDescent="0.15">
      <c r="B25" s="62" t="s">
        <v>57</v>
      </c>
      <c r="C25" s="63" t="s">
        <v>27</v>
      </c>
      <c r="D25" s="64">
        <v>4633</v>
      </c>
      <c r="E25" s="65">
        <v>64.599999999999994</v>
      </c>
      <c r="F25" s="65">
        <v>79.47</v>
      </c>
    </row>
    <row r="26" spans="2:6" x14ac:dyDescent="0.15">
      <c r="B26" s="62" t="s">
        <v>58</v>
      </c>
      <c r="C26" s="63" t="s">
        <v>28</v>
      </c>
      <c r="D26" s="64">
        <v>7519</v>
      </c>
      <c r="E26" s="65">
        <v>16.59</v>
      </c>
      <c r="F26" s="65">
        <v>96.06</v>
      </c>
    </row>
    <row r="27" spans="2:6" x14ac:dyDescent="0.15">
      <c r="B27" s="62" t="s">
        <v>50</v>
      </c>
      <c r="C27" s="63" t="s">
        <v>29</v>
      </c>
      <c r="D27" s="64">
        <v>3816</v>
      </c>
      <c r="E27" s="65">
        <v>9.5299999999999994</v>
      </c>
      <c r="F27" s="65">
        <v>105.59</v>
      </c>
    </row>
    <row r="28" spans="2:6" x14ac:dyDescent="0.15">
      <c r="B28" s="62" t="s">
        <v>59</v>
      </c>
      <c r="C28" s="63" t="s">
        <v>30</v>
      </c>
      <c r="D28" s="64" t="s">
        <v>12</v>
      </c>
      <c r="E28" s="65">
        <v>0.03</v>
      </c>
      <c r="F28" s="65">
        <v>105.62</v>
      </c>
    </row>
    <row r="29" spans="2:6" x14ac:dyDescent="0.15">
      <c r="B29" s="62" t="s">
        <v>60</v>
      </c>
      <c r="C29" s="63" t="s">
        <v>31</v>
      </c>
      <c r="D29" s="64" t="s">
        <v>12</v>
      </c>
      <c r="E29" s="65" t="s">
        <v>12</v>
      </c>
      <c r="F29" s="65">
        <v>105.62</v>
      </c>
    </row>
    <row r="30" spans="2:6" x14ac:dyDescent="0.15">
      <c r="B30" s="62" t="s">
        <v>61</v>
      </c>
      <c r="C30" s="63" t="s">
        <v>31</v>
      </c>
      <c r="D30" s="64" t="s">
        <v>12</v>
      </c>
      <c r="E30" s="65" t="s">
        <v>12</v>
      </c>
      <c r="F30" s="65">
        <v>105.62</v>
      </c>
    </row>
    <row r="31" spans="2:6" x14ac:dyDescent="0.15">
      <c r="B31" s="62" t="s">
        <v>33</v>
      </c>
      <c r="C31" s="63" t="s">
        <v>10</v>
      </c>
      <c r="D31" s="64" t="s">
        <v>12</v>
      </c>
      <c r="E31" s="65" t="s">
        <v>12</v>
      </c>
      <c r="F31" s="65">
        <v>105.7</v>
      </c>
    </row>
    <row r="32" spans="2:6" ht="27.75" thickBot="1" x14ac:dyDescent="0.2">
      <c r="B32" s="66" t="s">
        <v>62</v>
      </c>
      <c r="C32" s="70" t="s">
        <v>42</v>
      </c>
      <c r="D32" s="68">
        <v>-6</v>
      </c>
      <c r="E32" s="71" t="s">
        <v>34</v>
      </c>
      <c r="F32" s="69">
        <v>105.7</v>
      </c>
    </row>
    <row r="33" spans="2:6" ht="20.100000000000001" customHeight="1" thickBot="1" x14ac:dyDescent="0.2">
      <c r="B33" s="53" t="s">
        <v>35</v>
      </c>
      <c r="C33" s="54"/>
      <c r="D33" s="54"/>
      <c r="E33" s="54"/>
      <c r="F33" s="55"/>
    </row>
    <row r="34" spans="2:6" x14ac:dyDescent="0.15">
      <c r="B34" s="56" t="s">
        <v>0</v>
      </c>
      <c r="C34" s="57" t="s">
        <v>1</v>
      </c>
      <c r="D34" s="58" t="s">
        <v>2</v>
      </c>
      <c r="E34" s="58" t="s">
        <v>3</v>
      </c>
      <c r="F34" s="59" t="s">
        <v>4</v>
      </c>
    </row>
    <row r="35" spans="2:6" x14ac:dyDescent="0.15">
      <c r="B35" s="60"/>
      <c r="C35" s="61"/>
      <c r="D35" s="61" t="s">
        <v>5</v>
      </c>
      <c r="E35" s="61" t="s">
        <v>7</v>
      </c>
      <c r="F35" s="61" t="s">
        <v>6</v>
      </c>
    </row>
    <row r="36" spans="2:6" x14ac:dyDescent="0.15">
      <c r="B36" s="62" t="s">
        <v>38</v>
      </c>
      <c r="C36" s="63" t="s">
        <v>36</v>
      </c>
      <c r="D36" s="64" t="s">
        <v>9</v>
      </c>
      <c r="E36" s="65">
        <v>181.76</v>
      </c>
      <c r="F36" s="65">
        <v>181.76</v>
      </c>
    </row>
    <row r="37" spans="2:6" ht="14.25" thickBot="1" x14ac:dyDescent="0.2">
      <c r="B37" s="66" t="s">
        <v>37</v>
      </c>
      <c r="C37" s="70" t="s">
        <v>10</v>
      </c>
      <c r="D37" s="68" t="s">
        <v>13</v>
      </c>
      <c r="E37" s="69" t="s">
        <v>12</v>
      </c>
      <c r="F37" s="69">
        <v>181.9</v>
      </c>
    </row>
    <row r="38" spans="2:6" ht="20.100000000000001" customHeight="1" thickBot="1" x14ac:dyDescent="0.2">
      <c r="B38" s="53" t="s">
        <v>39</v>
      </c>
      <c r="C38" s="54"/>
      <c r="D38" s="54"/>
      <c r="E38" s="54"/>
      <c r="F38" s="55"/>
    </row>
    <row r="39" spans="2:6" x14ac:dyDescent="0.15">
      <c r="B39" s="56" t="s">
        <v>0</v>
      </c>
      <c r="C39" s="57" t="s">
        <v>1</v>
      </c>
      <c r="D39" s="58" t="s">
        <v>2</v>
      </c>
      <c r="E39" s="58" t="s">
        <v>3</v>
      </c>
      <c r="F39" s="59" t="s">
        <v>4</v>
      </c>
    </row>
    <row r="40" spans="2:6" x14ac:dyDescent="0.15">
      <c r="B40" s="60"/>
      <c r="C40" s="61"/>
      <c r="D40" s="61" t="s">
        <v>5</v>
      </c>
      <c r="E40" s="61" t="s">
        <v>7</v>
      </c>
      <c r="F40" s="61" t="s">
        <v>6</v>
      </c>
    </row>
    <row r="41" spans="2:6" ht="40.5" x14ac:dyDescent="0.15">
      <c r="B41" s="62" t="s">
        <v>41</v>
      </c>
      <c r="C41" s="63" t="s">
        <v>40</v>
      </c>
      <c r="D41" s="64" t="s">
        <v>8</v>
      </c>
      <c r="E41" s="65">
        <v>87.23</v>
      </c>
      <c r="F41" s="65">
        <v>87.23</v>
      </c>
    </row>
    <row r="42" spans="2:6" ht="14.25" thickBot="1" x14ac:dyDescent="0.2">
      <c r="B42" s="66" t="s">
        <v>37</v>
      </c>
      <c r="C42" s="70" t="s">
        <v>10</v>
      </c>
      <c r="D42" s="68" t="s">
        <v>13</v>
      </c>
      <c r="E42" s="69" t="s">
        <v>12</v>
      </c>
      <c r="F42" s="69">
        <v>87.67</v>
      </c>
    </row>
    <row r="43" spans="2:6" x14ac:dyDescent="0.15">
      <c r="B43" s="54" t="s">
        <v>100</v>
      </c>
      <c r="C43" s="54"/>
      <c r="D43" s="54"/>
      <c r="E43" s="54"/>
      <c r="F43" s="5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K9"/>
  <sheetViews>
    <sheetView zoomScaleSheetLayoutView="100" workbookViewId="0">
      <selection activeCell="B4" sqref="B4:K9"/>
    </sheetView>
  </sheetViews>
  <sheetFormatPr defaultColWidth="2.625" defaultRowHeight="13.5" x14ac:dyDescent="0.15"/>
  <cols>
    <col min="1" max="1" width="2.625" style="5"/>
    <col min="2" max="4" width="12.25" style="5" customWidth="1"/>
    <col min="5" max="10" width="4.5" style="5" customWidth="1"/>
    <col min="11" max="11" width="12.25" style="5" customWidth="1"/>
    <col min="12" max="16384" width="2.625" style="5"/>
  </cols>
  <sheetData>
    <row r="2" spans="2:11" x14ac:dyDescent="0.15">
      <c r="B2" s="6" t="s">
        <v>63</v>
      </c>
      <c r="K2" s="4"/>
    </row>
    <row r="3" spans="2:11" ht="2.1" customHeight="1" thickBot="1" x14ac:dyDescent="0.2">
      <c r="B3" s="6"/>
      <c r="K3" s="4"/>
    </row>
    <row r="4" spans="2:11" x14ac:dyDescent="0.15">
      <c r="B4" s="78" t="s">
        <v>64</v>
      </c>
      <c r="C4" s="86" t="s">
        <v>65</v>
      </c>
      <c r="D4" s="78"/>
      <c r="E4" s="81" t="s">
        <v>68</v>
      </c>
      <c r="F4" s="82"/>
      <c r="G4" s="82"/>
      <c r="H4" s="83"/>
      <c r="I4" s="83"/>
      <c r="J4" s="83"/>
      <c r="K4" s="83"/>
    </row>
    <row r="5" spans="2:11" x14ac:dyDescent="0.15">
      <c r="B5" s="79"/>
      <c r="C5" s="87"/>
      <c r="D5" s="80"/>
      <c r="E5" s="84"/>
      <c r="F5" s="85"/>
      <c r="G5" s="85"/>
      <c r="H5" s="85"/>
      <c r="I5" s="85"/>
      <c r="J5" s="85"/>
      <c r="K5" s="85"/>
    </row>
    <row r="6" spans="2:11" x14ac:dyDescent="0.15">
      <c r="B6" s="80"/>
      <c r="C6" s="31" t="s">
        <v>66</v>
      </c>
      <c r="D6" s="31" t="s">
        <v>67</v>
      </c>
      <c r="E6" s="88" t="s">
        <v>69</v>
      </c>
      <c r="F6" s="89"/>
      <c r="G6" s="90"/>
      <c r="H6" s="88" t="s">
        <v>70</v>
      </c>
      <c r="I6" s="89"/>
      <c r="J6" s="90"/>
      <c r="K6" s="37" t="s">
        <v>148</v>
      </c>
    </row>
    <row r="7" spans="2:11" x14ac:dyDescent="0.15">
      <c r="B7" s="10" t="s">
        <v>71</v>
      </c>
      <c r="C7" s="2" t="s">
        <v>72</v>
      </c>
      <c r="D7" s="11" t="s">
        <v>72</v>
      </c>
      <c r="E7" s="2" t="s">
        <v>74</v>
      </c>
      <c r="F7" s="2" t="s">
        <v>75</v>
      </c>
      <c r="G7" s="2" t="s">
        <v>76</v>
      </c>
      <c r="H7" s="12" t="s">
        <v>74</v>
      </c>
      <c r="I7" s="2" t="s">
        <v>75</v>
      </c>
      <c r="J7" s="10" t="s">
        <v>76</v>
      </c>
      <c r="K7" s="2" t="s">
        <v>73</v>
      </c>
    </row>
    <row r="8" spans="2:11" ht="14.25" thickBot="1" x14ac:dyDescent="0.2">
      <c r="B8" s="39">
        <v>552.04</v>
      </c>
      <c r="C8" s="30">
        <v>30.9</v>
      </c>
      <c r="D8" s="40">
        <v>37.4</v>
      </c>
      <c r="E8" s="29">
        <v>138</v>
      </c>
      <c r="F8" s="29">
        <v>14</v>
      </c>
      <c r="G8" s="29">
        <v>57</v>
      </c>
      <c r="H8" s="41">
        <v>36</v>
      </c>
      <c r="I8" s="29">
        <v>24</v>
      </c>
      <c r="J8" s="42">
        <v>7</v>
      </c>
      <c r="K8" s="30">
        <v>456.3</v>
      </c>
    </row>
    <row r="9" spans="2:11" x14ac:dyDescent="0.15">
      <c r="B9" s="5" t="s">
        <v>233</v>
      </c>
    </row>
  </sheetData>
  <mergeCells count="5">
    <mergeCell ref="B4:B6"/>
    <mergeCell ref="E4:K5"/>
    <mergeCell ref="C4:D5"/>
    <mergeCell ref="E6:G6"/>
    <mergeCell ref="H6:J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K13"/>
  <sheetViews>
    <sheetView zoomScaleSheetLayoutView="100" workbookViewId="0">
      <selection activeCell="C16" sqref="C16"/>
    </sheetView>
  </sheetViews>
  <sheetFormatPr defaultColWidth="2.625" defaultRowHeight="13.5" x14ac:dyDescent="0.15"/>
  <cols>
    <col min="1" max="1" width="2.625" style="5"/>
    <col min="2" max="2" width="11.875" style="5" customWidth="1"/>
    <col min="3" max="11" width="8.75" style="5" customWidth="1"/>
    <col min="12" max="16384" width="2.625" style="5"/>
  </cols>
  <sheetData>
    <row r="2" spans="2:11" x14ac:dyDescent="0.15">
      <c r="B2" s="6" t="s">
        <v>77</v>
      </c>
    </row>
    <row r="3" spans="2:11" ht="14.25" thickBot="1" x14ac:dyDescent="0.2">
      <c r="K3" s="4" t="s">
        <v>78</v>
      </c>
    </row>
    <row r="4" spans="2:11" x14ac:dyDescent="0.15">
      <c r="B4" s="34" t="s">
        <v>79</v>
      </c>
      <c r="C4" s="13" t="s">
        <v>80</v>
      </c>
      <c r="D4" s="13" t="s">
        <v>86</v>
      </c>
      <c r="E4" s="13" t="s">
        <v>81</v>
      </c>
      <c r="F4" s="13" t="s">
        <v>82</v>
      </c>
      <c r="G4" s="13" t="s">
        <v>87</v>
      </c>
      <c r="H4" s="13" t="s">
        <v>88</v>
      </c>
      <c r="I4" s="13" t="s">
        <v>83</v>
      </c>
      <c r="J4" s="13" t="s">
        <v>84</v>
      </c>
      <c r="K4" s="38" t="s">
        <v>264</v>
      </c>
    </row>
    <row r="5" spans="2:11" x14ac:dyDescent="0.15">
      <c r="B5" s="1"/>
      <c r="C5" s="2" t="s">
        <v>90</v>
      </c>
      <c r="D5" s="2" t="s">
        <v>89</v>
      </c>
      <c r="E5" s="2" t="s">
        <v>89</v>
      </c>
      <c r="F5" s="2" t="s">
        <v>89</v>
      </c>
      <c r="G5" s="2" t="s">
        <v>89</v>
      </c>
      <c r="H5" s="2" t="s">
        <v>89</v>
      </c>
      <c r="I5" s="2" t="s">
        <v>89</v>
      </c>
      <c r="J5" s="2" t="s">
        <v>89</v>
      </c>
      <c r="K5" s="2" t="s">
        <v>89</v>
      </c>
    </row>
    <row r="6" spans="2:11" x14ac:dyDescent="0.15">
      <c r="B6" s="43">
        <v>43102</v>
      </c>
      <c r="C6" s="21">
        <v>55204</v>
      </c>
      <c r="D6" s="21">
        <v>3459.9</v>
      </c>
      <c r="E6" s="21">
        <v>3219.6</v>
      </c>
      <c r="F6" s="21">
        <v>3655.4</v>
      </c>
      <c r="G6" s="21">
        <v>28076.9</v>
      </c>
      <c r="H6" s="21">
        <v>3108.9</v>
      </c>
      <c r="I6" s="21">
        <v>1008.1</v>
      </c>
      <c r="J6" s="21">
        <v>24.3</v>
      </c>
      <c r="K6" s="21">
        <v>12650.9</v>
      </c>
    </row>
    <row r="7" spans="2:11" x14ac:dyDescent="0.15">
      <c r="B7" s="43">
        <v>43468</v>
      </c>
      <c r="C7" s="21">
        <v>55204</v>
      </c>
      <c r="D7" s="21">
        <v>3474.9</v>
      </c>
      <c r="E7" s="21">
        <v>3208.8</v>
      </c>
      <c r="F7" s="21">
        <v>3643.3</v>
      </c>
      <c r="G7" s="21">
        <v>28071.5</v>
      </c>
      <c r="H7" s="21">
        <v>3109.1</v>
      </c>
      <c r="I7" s="21">
        <v>1012.6</v>
      </c>
      <c r="J7" s="21">
        <v>24.4</v>
      </c>
      <c r="K7" s="21">
        <v>12659.4</v>
      </c>
    </row>
    <row r="8" spans="2:11" x14ac:dyDescent="0.15">
      <c r="B8" s="43">
        <v>43834</v>
      </c>
      <c r="C8" s="21">
        <v>55204</v>
      </c>
      <c r="D8" s="21">
        <v>3493.8</v>
      </c>
      <c r="E8" s="21">
        <v>3193.4</v>
      </c>
      <c r="F8" s="21">
        <v>3628.2</v>
      </c>
      <c r="G8" s="21">
        <v>28065.7</v>
      </c>
      <c r="H8" s="21">
        <v>3110.5</v>
      </c>
      <c r="I8" s="21">
        <v>1022.4</v>
      </c>
      <c r="J8" s="21">
        <v>24.4</v>
      </c>
      <c r="K8" s="21">
        <v>12665.6</v>
      </c>
    </row>
    <row r="9" spans="2:11" x14ac:dyDescent="0.15">
      <c r="B9" s="43">
        <v>44200</v>
      </c>
      <c r="C9" s="21">
        <v>55204</v>
      </c>
      <c r="D9" s="21">
        <v>3519.3</v>
      </c>
      <c r="E9" s="21">
        <v>3177.2</v>
      </c>
      <c r="F9" s="21">
        <v>3607.5</v>
      </c>
      <c r="G9" s="21">
        <v>28590.9</v>
      </c>
      <c r="H9" s="21">
        <v>3107.9</v>
      </c>
      <c r="I9" s="21">
        <v>1036.8</v>
      </c>
      <c r="J9" s="21">
        <v>24.4</v>
      </c>
      <c r="K9" s="21">
        <v>12140</v>
      </c>
    </row>
    <row r="10" spans="2:11" x14ac:dyDescent="0.15">
      <c r="B10" s="43">
        <v>44566</v>
      </c>
      <c r="C10" s="21">
        <v>55204</v>
      </c>
      <c r="D10" s="21">
        <v>3535</v>
      </c>
      <c r="E10" s="21">
        <v>3160</v>
      </c>
      <c r="F10" s="21">
        <v>3569.6</v>
      </c>
      <c r="G10" s="21">
        <v>28618.1</v>
      </c>
      <c r="H10" s="21">
        <v>3108.1</v>
      </c>
      <c r="I10" s="21">
        <v>1045.4000000000001</v>
      </c>
      <c r="J10" s="21">
        <v>21.4</v>
      </c>
      <c r="K10" s="21">
        <v>12146.4</v>
      </c>
    </row>
    <row r="11" spans="2:11" x14ac:dyDescent="0.15">
      <c r="B11" s="3"/>
      <c r="C11" s="28" t="s">
        <v>92</v>
      </c>
      <c r="D11" s="28" t="s">
        <v>92</v>
      </c>
      <c r="E11" s="28" t="s">
        <v>92</v>
      </c>
      <c r="F11" s="28" t="s">
        <v>93</v>
      </c>
      <c r="G11" s="28" t="s">
        <v>92</v>
      </c>
      <c r="H11" s="28" t="s">
        <v>92</v>
      </c>
      <c r="I11" s="28" t="s">
        <v>92</v>
      </c>
      <c r="J11" s="28" t="s">
        <v>92</v>
      </c>
      <c r="K11" s="28" t="s">
        <v>92</v>
      </c>
    </row>
    <row r="12" spans="2:11" ht="14.25" thickBot="1" x14ac:dyDescent="0.2">
      <c r="B12" s="44" t="e">
        <f>#REF!</f>
        <v>#REF!</v>
      </c>
      <c r="C12" s="46">
        <f>IF($C$10&lt;&gt;0,C10/$C$10*100,"-")</f>
        <v>100</v>
      </c>
      <c r="D12" s="46">
        <f>IF($C$10&lt;&gt;0,D10/$C$10*100,"-")</f>
        <v>6.4035214839504393</v>
      </c>
      <c r="E12" s="46">
        <f t="shared" ref="E12:K12" si="0">IF($C$10&lt;&gt;0,E10/$C$10*100,"-")</f>
        <v>5.7242228823998254</v>
      </c>
      <c r="F12" s="46">
        <f t="shared" si="0"/>
        <v>6.4661981015868415</v>
      </c>
      <c r="G12" s="46">
        <f t="shared" si="0"/>
        <v>51.840627490761534</v>
      </c>
      <c r="H12" s="46">
        <f t="shared" si="0"/>
        <v>5.6302079559452212</v>
      </c>
      <c r="I12" s="46">
        <f t="shared" si="0"/>
        <v>1.8937033548293605</v>
      </c>
      <c r="J12" s="46">
        <f t="shared" si="0"/>
        <v>3.8765306861821607E-2</v>
      </c>
      <c r="K12" s="46">
        <f t="shared" si="0"/>
        <v>22.002753423664949</v>
      </c>
    </row>
    <row r="13" spans="2:11" x14ac:dyDescent="0.15">
      <c r="B13" s="5" t="s">
        <v>91</v>
      </c>
    </row>
  </sheetData>
  <phoneticPr fontId="1"/>
  <conditionalFormatting sqref="B5:B12">
    <cfRule type="cellIs" dxfId="4" priority="1" operator="equal">
      <formula>43468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2:S26"/>
  <sheetViews>
    <sheetView zoomScaleSheetLayoutView="100" workbookViewId="0">
      <selection activeCell="C4" sqref="C4:L4"/>
    </sheetView>
  </sheetViews>
  <sheetFormatPr defaultColWidth="2.625" defaultRowHeight="13.5" x14ac:dyDescent="0.15"/>
  <cols>
    <col min="1" max="1" width="2.625" style="5"/>
    <col min="2" max="2" width="15" style="5" customWidth="1"/>
    <col min="3" max="3" width="7.125" style="5" customWidth="1"/>
    <col min="4" max="4" width="6.125" style="5" bestFit="1" customWidth="1"/>
    <col min="5" max="5" width="7.125" style="5" customWidth="1"/>
    <col min="6" max="6" width="6.125" style="5" customWidth="1"/>
    <col min="7" max="7" width="7.125" style="5" customWidth="1"/>
    <col min="8" max="8" width="6.125" style="5" customWidth="1"/>
    <col min="9" max="9" width="7.125" style="5" customWidth="1"/>
    <col min="10" max="10" width="6.125" style="5" customWidth="1"/>
    <col min="11" max="11" width="7.125" style="5" customWidth="1"/>
    <col min="12" max="12" width="6.125" style="5" customWidth="1"/>
    <col min="13" max="17" width="2.625" style="5"/>
    <col min="18" max="19" width="2.625" style="5" customWidth="1"/>
    <col min="20" max="16384" width="2.625" style="5"/>
  </cols>
  <sheetData>
    <row r="2" spans="2:19" x14ac:dyDescent="0.15">
      <c r="B2" s="6" t="s">
        <v>94</v>
      </c>
      <c r="L2" s="4"/>
    </row>
    <row r="3" spans="2:19" ht="2.1" customHeight="1" thickBot="1" x14ac:dyDescent="0.2">
      <c r="B3" s="6"/>
      <c r="L3" s="4"/>
    </row>
    <row r="4" spans="2:19" x14ac:dyDescent="0.15">
      <c r="B4" s="78" t="s">
        <v>250</v>
      </c>
      <c r="C4" s="91">
        <v>43102</v>
      </c>
      <c r="D4" s="93"/>
      <c r="E4" s="91">
        <v>43468</v>
      </c>
      <c r="F4" s="93"/>
      <c r="G4" s="91">
        <v>43834</v>
      </c>
      <c r="H4" s="93"/>
      <c r="I4" s="91">
        <v>44200</v>
      </c>
      <c r="J4" s="93"/>
      <c r="K4" s="91">
        <v>44566</v>
      </c>
      <c r="L4" s="92"/>
    </row>
    <row r="5" spans="2:19" x14ac:dyDescent="0.15">
      <c r="B5" s="80"/>
      <c r="C5" s="8" t="s">
        <v>251</v>
      </c>
      <c r="D5" s="8" t="s">
        <v>252</v>
      </c>
      <c r="E5" s="8" t="s">
        <v>251</v>
      </c>
      <c r="F5" s="8" t="s">
        <v>252</v>
      </c>
      <c r="G5" s="8" t="s">
        <v>251</v>
      </c>
      <c r="H5" s="8" t="s">
        <v>252</v>
      </c>
      <c r="I5" s="8" t="s">
        <v>251</v>
      </c>
      <c r="J5" s="9" t="s">
        <v>252</v>
      </c>
      <c r="K5" s="8" t="s">
        <v>251</v>
      </c>
      <c r="L5" s="9" t="s">
        <v>252</v>
      </c>
      <c r="S5" s="33"/>
    </row>
    <row r="6" spans="2:19" x14ac:dyDescent="0.15">
      <c r="B6" s="1"/>
      <c r="C6" s="2" t="s">
        <v>89</v>
      </c>
      <c r="D6" s="2" t="s">
        <v>92</v>
      </c>
      <c r="E6" s="2" t="s">
        <v>89</v>
      </c>
      <c r="F6" s="2" t="s">
        <v>92</v>
      </c>
      <c r="G6" s="2" t="s">
        <v>89</v>
      </c>
      <c r="H6" s="2" t="s">
        <v>92</v>
      </c>
      <c r="I6" s="2" t="s">
        <v>89</v>
      </c>
      <c r="J6" s="2" t="s">
        <v>92</v>
      </c>
      <c r="K6" s="2" t="s">
        <v>89</v>
      </c>
      <c r="L6" s="2" t="s">
        <v>92</v>
      </c>
      <c r="S6" s="33"/>
    </row>
    <row r="7" spans="2:19" x14ac:dyDescent="0.15">
      <c r="B7" s="14" t="s">
        <v>253</v>
      </c>
      <c r="C7" s="22">
        <v>55204</v>
      </c>
      <c r="D7" s="22">
        <f>C7/$C$7*100</f>
        <v>100</v>
      </c>
      <c r="E7" s="22">
        <v>55204</v>
      </c>
      <c r="F7" s="22">
        <f>E7/$E$7*100</f>
        <v>100</v>
      </c>
      <c r="G7" s="22">
        <v>55204</v>
      </c>
      <c r="H7" s="22">
        <f>G7/$G$7*100</f>
        <v>100</v>
      </c>
      <c r="I7" s="22">
        <v>55204</v>
      </c>
      <c r="J7" s="22">
        <f>I7/$I$7*100</f>
        <v>100</v>
      </c>
      <c r="K7" s="22">
        <v>55204</v>
      </c>
      <c r="L7" s="22">
        <f>I7/$I$7*100</f>
        <v>100</v>
      </c>
      <c r="R7" s="33"/>
    </row>
    <row r="8" spans="2:19" x14ac:dyDescent="0.15">
      <c r="B8" s="15" t="s">
        <v>254</v>
      </c>
      <c r="C8" s="22">
        <v>5230</v>
      </c>
      <c r="D8" s="22">
        <f t="shared" ref="D8:D20" si="0">C8/$C$7*100</f>
        <v>9.4739511629592066</v>
      </c>
      <c r="E8" s="22">
        <v>5210</v>
      </c>
      <c r="F8" s="22">
        <f t="shared" ref="F8:F20" si="1">E8/$E$7*100</f>
        <v>9.4377219042098393</v>
      </c>
      <c r="G8" s="22">
        <v>5220</v>
      </c>
      <c r="H8" s="22">
        <f t="shared" ref="H8:H20" si="2">G8/$G$7*100</f>
        <v>9.4558365335845238</v>
      </c>
      <c r="I8" s="22">
        <v>5250</v>
      </c>
      <c r="J8" s="22">
        <f t="shared" ref="J8:J20" si="3">I8/$I$7*100</f>
        <v>9.5101804217085721</v>
      </c>
      <c r="K8" s="22">
        <v>5200</v>
      </c>
      <c r="L8" s="22">
        <f t="shared" ref="L8:L20" si="4">I8/$I$7*100</f>
        <v>9.5101804217085721</v>
      </c>
    </row>
    <row r="9" spans="2:19" ht="13.5" customHeight="1" x14ac:dyDescent="0.15">
      <c r="B9" s="15" t="s">
        <v>97</v>
      </c>
      <c r="C9" s="22">
        <v>39049</v>
      </c>
      <c r="D9" s="22">
        <f t="shared" si="0"/>
        <v>70.735816245199629</v>
      </c>
      <c r="E9" s="22">
        <v>39033</v>
      </c>
      <c r="F9" s="22">
        <f t="shared" si="1"/>
        <v>70.706832838200128</v>
      </c>
      <c r="G9" s="22">
        <v>38922</v>
      </c>
      <c r="H9" s="22">
        <f t="shared" si="2"/>
        <v>70.505760452141146</v>
      </c>
      <c r="I9" s="22">
        <v>39043.599999999999</v>
      </c>
      <c r="J9" s="22">
        <f t="shared" si="3"/>
        <v>70.726034345337297</v>
      </c>
      <c r="K9" s="22">
        <f>12169+27107</f>
        <v>39276</v>
      </c>
      <c r="L9" s="22">
        <f t="shared" si="4"/>
        <v>70.726034345337297</v>
      </c>
    </row>
    <row r="10" spans="2:19" x14ac:dyDescent="0.15">
      <c r="B10" s="15" t="s">
        <v>255</v>
      </c>
      <c r="C10" s="22">
        <v>14</v>
      </c>
      <c r="D10" s="22">
        <f t="shared" si="0"/>
        <v>2.5360481124556192E-2</v>
      </c>
      <c r="E10" s="22">
        <v>14</v>
      </c>
      <c r="F10" s="22">
        <f t="shared" si="1"/>
        <v>2.5360481124556192E-2</v>
      </c>
      <c r="G10" s="22">
        <v>43.5</v>
      </c>
      <c r="H10" s="22">
        <f t="shared" si="2"/>
        <v>7.879863777987102E-2</v>
      </c>
      <c r="I10" s="22">
        <v>43.5</v>
      </c>
      <c r="J10" s="22">
        <f t="shared" si="3"/>
        <v>7.879863777987102E-2</v>
      </c>
      <c r="K10" s="22">
        <v>44</v>
      </c>
      <c r="L10" s="22">
        <f t="shared" si="4"/>
        <v>7.879863777987102E-2</v>
      </c>
    </row>
    <row r="11" spans="2:19" x14ac:dyDescent="0.15">
      <c r="B11" s="15" t="s">
        <v>256</v>
      </c>
      <c r="C11" s="22">
        <v>5</v>
      </c>
      <c r="D11" s="22">
        <f t="shared" si="0"/>
        <v>9.0573146873414983E-3</v>
      </c>
      <c r="E11" s="22">
        <v>5</v>
      </c>
      <c r="F11" s="22">
        <f t="shared" si="1"/>
        <v>9.0573146873414983E-3</v>
      </c>
      <c r="G11" s="22">
        <v>5</v>
      </c>
      <c r="H11" s="22">
        <f t="shared" si="2"/>
        <v>9.0573146873414983E-3</v>
      </c>
      <c r="I11" s="22">
        <v>5</v>
      </c>
      <c r="J11" s="22">
        <f t="shared" si="3"/>
        <v>9.0573146873414983E-3</v>
      </c>
      <c r="K11" s="22">
        <v>5</v>
      </c>
      <c r="L11" s="22">
        <f t="shared" si="4"/>
        <v>9.0573146873414983E-3</v>
      </c>
    </row>
    <row r="12" spans="2:19" x14ac:dyDescent="0.15">
      <c r="B12" s="15" t="s">
        <v>257</v>
      </c>
      <c r="C12" s="22">
        <v>9</v>
      </c>
      <c r="D12" s="22">
        <f t="shared" si="0"/>
        <v>1.6303166437214696E-2</v>
      </c>
      <c r="E12" s="22">
        <v>9</v>
      </c>
      <c r="F12" s="22">
        <f t="shared" si="1"/>
        <v>1.6303166437214696E-2</v>
      </c>
      <c r="G12" s="22">
        <v>38.5</v>
      </c>
      <c r="H12" s="22">
        <f t="shared" si="2"/>
        <v>6.9741323092529534E-2</v>
      </c>
      <c r="I12" s="22">
        <v>38.5</v>
      </c>
      <c r="J12" s="22">
        <f t="shared" si="3"/>
        <v>6.9741323092529534E-2</v>
      </c>
      <c r="K12" s="22">
        <v>39</v>
      </c>
      <c r="L12" s="22">
        <f t="shared" si="4"/>
        <v>6.9741323092529534E-2</v>
      </c>
    </row>
    <row r="13" spans="2:19" x14ac:dyDescent="0.15">
      <c r="B13" s="15" t="s">
        <v>96</v>
      </c>
      <c r="C13" s="22">
        <v>1126</v>
      </c>
      <c r="D13" s="22">
        <f t="shared" si="0"/>
        <v>2.0397072675893053</v>
      </c>
      <c r="E13" s="22">
        <v>1126</v>
      </c>
      <c r="F13" s="22">
        <f t="shared" si="1"/>
        <v>2.0397072675893053</v>
      </c>
      <c r="G13" s="22">
        <v>1125.5</v>
      </c>
      <c r="H13" s="22">
        <f t="shared" si="2"/>
        <v>2.0388015361205709</v>
      </c>
      <c r="I13" s="22">
        <v>1126.1600000000001</v>
      </c>
      <c r="J13" s="22">
        <f t="shared" si="3"/>
        <v>2.0399971016593001</v>
      </c>
      <c r="K13" s="22">
        <f>51+109+266+23+403+69+211+17</f>
        <v>1149</v>
      </c>
      <c r="L13" s="22">
        <f t="shared" si="4"/>
        <v>2.0399971016593001</v>
      </c>
    </row>
    <row r="14" spans="2:19" x14ac:dyDescent="0.15">
      <c r="B14" s="15" t="s">
        <v>98</v>
      </c>
      <c r="C14" s="22">
        <v>1679</v>
      </c>
      <c r="D14" s="22">
        <f t="shared" si="0"/>
        <v>3.0414462720092748</v>
      </c>
      <c r="E14" s="22">
        <v>1682</v>
      </c>
      <c r="F14" s="22">
        <f t="shared" si="1"/>
        <v>3.0468806608216799</v>
      </c>
      <c r="G14" s="22">
        <v>1697</v>
      </c>
      <c r="H14" s="22">
        <f t="shared" si="2"/>
        <v>3.074052604883704</v>
      </c>
      <c r="I14" s="22">
        <v>1692.2</v>
      </c>
      <c r="J14" s="22">
        <f t="shared" si="3"/>
        <v>3.0653575827838564</v>
      </c>
      <c r="K14" s="22">
        <f>969+42+171+140+146+106+14+106</f>
        <v>1694</v>
      </c>
      <c r="L14" s="22">
        <f t="shared" si="4"/>
        <v>3.0653575827838564</v>
      </c>
    </row>
    <row r="15" spans="2:19" x14ac:dyDescent="0.15">
      <c r="B15" s="15" t="s">
        <v>85</v>
      </c>
      <c r="C15" s="22">
        <v>3460</v>
      </c>
      <c r="D15" s="22">
        <f t="shared" si="0"/>
        <v>6.2676617636403158</v>
      </c>
      <c r="E15" s="22">
        <v>3474.9</v>
      </c>
      <c r="F15" s="22">
        <f t="shared" si="1"/>
        <v>6.2946525614085935</v>
      </c>
      <c r="G15" s="22">
        <v>3493.8</v>
      </c>
      <c r="H15" s="22">
        <f t="shared" si="2"/>
        <v>6.3288892109267438</v>
      </c>
      <c r="I15" s="22">
        <v>3519.3</v>
      </c>
      <c r="J15" s="22">
        <f t="shared" si="3"/>
        <v>6.3750815158321856</v>
      </c>
      <c r="K15" s="22">
        <v>3535</v>
      </c>
      <c r="L15" s="22">
        <f t="shared" si="4"/>
        <v>6.3750815158321856</v>
      </c>
    </row>
    <row r="16" spans="2:19" x14ac:dyDescent="0.15">
      <c r="B16" s="16" t="s">
        <v>258</v>
      </c>
      <c r="C16" s="22">
        <v>2342</v>
      </c>
      <c r="D16" s="22">
        <f t="shared" si="0"/>
        <v>4.2424461995507565</v>
      </c>
      <c r="E16" s="22">
        <v>2353</v>
      </c>
      <c r="F16" s="22">
        <f t="shared" si="1"/>
        <v>4.2623722918629081</v>
      </c>
      <c r="G16" s="22">
        <v>2362.1</v>
      </c>
      <c r="H16" s="22">
        <f t="shared" si="2"/>
        <v>4.2788566045938694</v>
      </c>
      <c r="I16" s="22">
        <v>2373.4899999999998</v>
      </c>
      <c r="J16" s="22">
        <f t="shared" si="3"/>
        <v>4.2994891674516333</v>
      </c>
      <c r="K16" s="22">
        <v>2386</v>
      </c>
      <c r="L16" s="22">
        <f t="shared" si="4"/>
        <v>4.2994891674516333</v>
      </c>
    </row>
    <row r="17" spans="2:12" x14ac:dyDescent="0.15">
      <c r="B17" s="16" t="s">
        <v>259</v>
      </c>
      <c r="C17" s="22">
        <v>278</v>
      </c>
      <c r="D17" s="22">
        <f t="shared" si="0"/>
        <v>0.50358669661618727</v>
      </c>
      <c r="E17" s="22">
        <v>250</v>
      </c>
      <c r="F17" s="22">
        <f>E17/$E$7*100</f>
        <v>0.45286573436707483</v>
      </c>
      <c r="G17" s="22">
        <v>237.1</v>
      </c>
      <c r="H17" s="22">
        <f t="shared" si="2"/>
        <v>0.42949786247373378</v>
      </c>
      <c r="I17" s="22">
        <v>252.9</v>
      </c>
      <c r="J17" s="22">
        <f t="shared" si="3"/>
        <v>0.45811897688573294</v>
      </c>
      <c r="K17" s="22">
        <v>253</v>
      </c>
      <c r="L17" s="22">
        <f t="shared" si="4"/>
        <v>0.45811897688573294</v>
      </c>
    </row>
    <row r="18" spans="2:12" x14ac:dyDescent="0.15">
      <c r="B18" s="16" t="s">
        <v>260</v>
      </c>
      <c r="C18" s="22">
        <f t="shared" ref="C18:I18" si="5">C15-C16-C17</f>
        <v>840</v>
      </c>
      <c r="D18" s="22">
        <f t="shared" si="0"/>
        <v>1.5216288674733716</v>
      </c>
      <c r="E18" s="22">
        <f t="shared" si="5"/>
        <v>871.90000000000009</v>
      </c>
      <c r="F18" s="22">
        <f t="shared" si="1"/>
        <v>1.5794145351786102</v>
      </c>
      <c r="G18" s="22">
        <f t="shared" si="5"/>
        <v>894.60000000000025</v>
      </c>
      <c r="H18" s="22">
        <f t="shared" si="2"/>
        <v>1.6205347438591411</v>
      </c>
      <c r="I18" s="22">
        <f t="shared" si="5"/>
        <v>892.91000000000042</v>
      </c>
      <c r="J18" s="22">
        <f t="shared" si="3"/>
        <v>1.6174733714948202</v>
      </c>
      <c r="K18" s="22">
        <f>K15-K16-K17</f>
        <v>896</v>
      </c>
      <c r="L18" s="22">
        <f t="shared" si="4"/>
        <v>1.6174733714948202</v>
      </c>
    </row>
    <row r="19" spans="2:12" x14ac:dyDescent="0.15">
      <c r="B19" s="15" t="s">
        <v>99</v>
      </c>
      <c r="C19" s="22">
        <f>C7-C9-C8-C10-C13-C14-C15</f>
        <v>4646</v>
      </c>
      <c r="D19" s="22">
        <f t="shared" si="0"/>
        <v>8.4160568074777196</v>
      </c>
      <c r="E19" s="22">
        <f t="shared" ref="E19:K19" si="6">E7-E9-E8-E10-E13-E14-E15</f>
        <v>4664.1000000000004</v>
      </c>
      <c r="F19" s="22">
        <f t="shared" si="1"/>
        <v>8.4488442866458957</v>
      </c>
      <c r="G19" s="22">
        <f t="shared" si="6"/>
        <v>4702.2</v>
      </c>
      <c r="H19" s="22">
        <f t="shared" si="2"/>
        <v>8.5178610245634374</v>
      </c>
      <c r="I19" s="22">
        <f t="shared" si="6"/>
        <v>4529.2400000000016</v>
      </c>
      <c r="J19" s="22">
        <f t="shared" si="3"/>
        <v>8.2045503948989218</v>
      </c>
      <c r="K19" s="22">
        <f t="shared" si="6"/>
        <v>4306</v>
      </c>
      <c r="L19" s="22">
        <f t="shared" si="4"/>
        <v>8.2045503948989218</v>
      </c>
    </row>
    <row r="20" spans="2:12" ht="14.25" thickBot="1" x14ac:dyDescent="0.2">
      <c r="B20" s="17" t="s">
        <v>261</v>
      </c>
      <c r="C20" s="45">
        <v>1253</v>
      </c>
      <c r="D20" s="47">
        <f t="shared" si="0"/>
        <v>2.269763060647779</v>
      </c>
      <c r="E20" s="47">
        <v>1253</v>
      </c>
      <c r="F20" s="47">
        <f t="shared" si="1"/>
        <v>2.269763060647779</v>
      </c>
      <c r="G20" s="47">
        <v>1253</v>
      </c>
      <c r="H20" s="47">
        <f t="shared" si="2"/>
        <v>2.269763060647779</v>
      </c>
      <c r="I20" s="47">
        <v>1263</v>
      </c>
      <c r="J20" s="47">
        <f t="shared" si="3"/>
        <v>2.2878776900224622</v>
      </c>
      <c r="K20" s="47">
        <v>1263</v>
      </c>
      <c r="L20" s="47">
        <f t="shared" si="4"/>
        <v>2.2878776900224622</v>
      </c>
    </row>
    <row r="21" spans="2:12" x14ac:dyDescent="0.15">
      <c r="B21" s="5" t="s">
        <v>100</v>
      </c>
    </row>
    <row r="26" spans="2:12" x14ac:dyDescent="0.15">
      <c r="H26" s="33"/>
    </row>
  </sheetData>
  <mergeCells count="6">
    <mergeCell ref="K4:L4"/>
    <mergeCell ref="B4:B5"/>
    <mergeCell ref="C4:D4"/>
    <mergeCell ref="E4:F4"/>
    <mergeCell ref="G4:H4"/>
    <mergeCell ref="I4:J4"/>
  </mergeCells>
  <phoneticPr fontId="1"/>
  <conditionalFormatting sqref="C4:L4">
    <cfRule type="cellIs" dxfId="3" priority="1" operator="equal">
      <formula>43468</formula>
    </cfRule>
  </conditionalFormatting>
  <pageMargins left="0.7" right="0.7" top="0.75" bottom="0.75" header="0.3" footer="0.3"/>
  <ignoredErrors>
    <ignoredError sqref="D18:D19 F18:F19 H18:H19 J18:J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B038C-C65F-409F-A263-2844DF03C511}">
  <sheetPr>
    <tabColor rgb="FFCCFFCC"/>
  </sheetPr>
  <dimension ref="B2:AN26"/>
  <sheetViews>
    <sheetView zoomScale="106" zoomScaleNormal="106" zoomScaleSheetLayoutView="100" workbookViewId="0">
      <selection activeCell="B4" sqref="B4:AN26"/>
    </sheetView>
  </sheetViews>
  <sheetFormatPr defaultColWidth="2.625" defaultRowHeight="13.5" x14ac:dyDescent="0.15"/>
  <cols>
    <col min="1" max="1" width="2.625" style="5"/>
    <col min="2" max="2" width="9.125" style="5" bestFit="1" customWidth="1"/>
    <col min="3" max="5" width="6" style="5" customWidth="1"/>
    <col min="6" max="6" width="7" style="5" customWidth="1"/>
    <col min="7" max="7" width="7.25" style="5" bestFit="1" customWidth="1"/>
    <col min="8" max="8" width="7" style="5" bestFit="1" customWidth="1"/>
    <col min="9" max="9" width="7.25" style="5" bestFit="1" customWidth="1"/>
    <col min="10" max="11" width="5.25" style="5" bestFit="1" customWidth="1"/>
    <col min="12" max="12" width="6.5" style="5" customWidth="1"/>
    <col min="13" max="13" width="8.25" style="5" bestFit="1" customWidth="1"/>
    <col min="14" max="14" width="5.25" style="5" bestFit="1" customWidth="1"/>
    <col min="15" max="16" width="2.625" style="5" customWidth="1"/>
    <col min="17" max="17" width="9.125" style="5" customWidth="1"/>
    <col min="18" max="18" width="7.75" style="5" bestFit="1" customWidth="1"/>
    <col min="19" max="19" width="6.125" style="5" bestFit="1" customWidth="1"/>
    <col min="20" max="20" width="8.25" style="5" bestFit="1" customWidth="1"/>
    <col min="21" max="21" width="5.125" style="5" bestFit="1" customWidth="1"/>
    <col min="22" max="22" width="8.25" style="5" bestFit="1" customWidth="1"/>
    <col min="23" max="30" width="5.25" style="5" customWidth="1"/>
    <col min="31" max="32" width="2.625" style="5" customWidth="1"/>
    <col min="33" max="33" width="9.125" style="5" customWidth="1"/>
    <col min="34" max="38" width="7.25" style="5" customWidth="1"/>
    <col min="39" max="39" width="7.25" style="5" bestFit="1" customWidth="1"/>
    <col min="40" max="40" width="7.75" style="5" bestFit="1" customWidth="1"/>
    <col min="41" max="16384" width="2.625" style="5"/>
  </cols>
  <sheetData>
    <row r="2" spans="2:40" x14ac:dyDescent="0.15">
      <c r="B2" s="6" t="s">
        <v>101</v>
      </c>
      <c r="N2" s="4"/>
    </row>
    <row r="3" spans="2:40" ht="7.5" customHeight="1" thickBot="1" x14ac:dyDescent="0.2">
      <c r="B3" s="6"/>
      <c r="N3" s="4"/>
    </row>
    <row r="4" spans="2:40" x14ac:dyDescent="0.15">
      <c r="B4" s="78" t="s">
        <v>79</v>
      </c>
      <c r="C4" s="122" t="s">
        <v>115</v>
      </c>
      <c r="D4" s="123"/>
      <c r="E4" s="123"/>
      <c r="F4" s="123"/>
      <c r="G4" s="123"/>
      <c r="H4" s="123"/>
      <c r="I4" s="125"/>
      <c r="J4" s="122" t="s">
        <v>121</v>
      </c>
      <c r="K4" s="123"/>
      <c r="L4" s="123"/>
      <c r="M4" s="123"/>
      <c r="N4" s="123"/>
      <c r="Q4" s="78" t="s">
        <v>79</v>
      </c>
      <c r="R4" s="122" t="s">
        <v>133</v>
      </c>
      <c r="S4" s="123"/>
      <c r="T4" s="123"/>
      <c r="U4" s="123"/>
      <c r="V4" s="125"/>
      <c r="W4" s="122" t="s">
        <v>141</v>
      </c>
      <c r="X4" s="123"/>
      <c r="Y4" s="123"/>
      <c r="Z4" s="123"/>
      <c r="AA4" s="123"/>
      <c r="AB4" s="123"/>
      <c r="AC4" s="123"/>
      <c r="AD4" s="123"/>
      <c r="AG4" s="78" t="s">
        <v>79</v>
      </c>
      <c r="AH4" s="107" t="s">
        <v>145</v>
      </c>
      <c r="AI4" s="108"/>
      <c r="AJ4" s="108"/>
      <c r="AK4" s="108"/>
      <c r="AL4" s="108"/>
      <c r="AM4" s="108"/>
      <c r="AN4" s="109" t="s">
        <v>134</v>
      </c>
    </row>
    <row r="5" spans="2:40" ht="13.5" customHeight="1" x14ac:dyDescent="0.15">
      <c r="B5" s="106"/>
      <c r="C5" s="111" t="s">
        <v>114</v>
      </c>
      <c r="D5" s="114" t="s">
        <v>116</v>
      </c>
      <c r="E5" s="114" t="s">
        <v>117</v>
      </c>
      <c r="F5" s="116" t="s">
        <v>118</v>
      </c>
      <c r="G5" s="117"/>
      <c r="H5" s="116" t="s">
        <v>120</v>
      </c>
      <c r="I5" s="117"/>
      <c r="J5" s="114" t="s">
        <v>122</v>
      </c>
      <c r="K5" s="116" t="s">
        <v>128</v>
      </c>
      <c r="L5" s="120"/>
      <c r="M5" s="117"/>
      <c r="N5" s="116" t="s">
        <v>129</v>
      </c>
      <c r="Q5" s="106"/>
      <c r="R5" s="111" t="s">
        <v>95</v>
      </c>
      <c r="S5" s="127" t="s">
        <v>131</v>
      </c>
      <c r="T5" s="128"/>
      <c r="U5" s="127" t="s">
        <v>132</v>
      </c>
      <c r="V5" s="128"/>
      <c r="W5" s="94" t="s">
        <v>135</v>
      </c>
      <c r="X5" s="95"/>
      <c r="Y5" s="95"/>
      <c r="Z5" s="96"/>
      <c r="AA5" s="97" t="s">
        <v>139</v>
      </c>
      <c r="AB5" s="98"/>
      <c r="AC5" s="97" t="s">
        <v>140</v>
      </c>
      <c r="AD5" s="99"/>
      <c r="AG5" s="106"/>
      <c r="AH5" s="100" t="s">
        <v>244</v>
      </c>
      <c r="AI5" s="100" t="s">
        <v>245</v>
      </c>
      <c r="AJ5" s="100" t="s">
        <v>246</v>
      </c>
      <c r="AK5" s="100" t="s">
        <v>247</v>
      </c>
      <c r="AL5" s="100" t="s">
        <v>248</v>
      </c>
      <c r="AM5" s="104" t="s">
        <v>249</v>
      </c>
      <c r="AN5" s="110"/>
    </row>
    <row r="6" spans="2:40" ht="13.5" customHeight="1" x14ac:dyDescent="0.15">
      <c r="B6" s="106"/>
      <c r="C6" s="112"/>
      <c r="D6" s="115"/>
      <c r="E6" s="115"/>
      <c r="F6" s="118"/>
      <c r="G6" s="119"/>
      <c r="H6" s="118"/>
      <c r="I6" s="119"/>
      <c r="J6" s="115"/>
      <c r="K6" s="118"/>
      <c r="L6" s="121"/>
      <c r="M6" s="119"/>
      <c r="N6" s="118"/>
      <c r="Q6" s="106"/>
      <c r="R6" s="112"/>
      <c r="S6" s="84"/>
      <c r="T6" s="129"/>
      <c r="U6" s="84"/>
      <c r="V6" s="129"/>
      <c r="W6" s="100" t="s">
        <v>241</v>
      </c>
      <c r="X6" s="100" t="s">
        <v>239</v>
      </c>
      <c r="Y6" s="100" t="s">
        <v>242</v>
      </c>
      <c r="Z6" s="100" t="s">
        <v>243</v>
      </c>
      <c r="AA6" s="100" t="s">
        <v>240</v>
      </c>
      <c r="AB6" s="100" t="s">
        <v>238</v>
      </c>
      <c r="AC6" s="100" t="s">
        <v>240</v>
      </c>
      <c r="AD6" s="104" t="s">
        <v>238</v>
      </c>
      <c r="AG6" s="106"/>
      <c r="AH6" s="101"/>
      <c r="AI6" s="101"/>
      <c r="AJ6" s="101"/>
      <c r="AK6" s="101"/>
      <c r="AL6" s="101"/>
      <c r="AM6" s="124"/>
      <c r="AN6" s="110"/>
    </row>
    <row r="7" spans="2:40" x14ac:dyDescent="0.15">
      <c r="B7" s="80"/>
      <c r="C7" s="113"/>
      <c r="D7" s="113"/>
      <c r="E7" s="113"/>
      <c r="F7" s="23"/>
      <c r="G7" s="8" t="s">
        <v>119</v>
      </c>
      <c r="H7" s="23"/>
      <c r="I7" s="8" t="s">
        <v>119</v>
      </c>
      <c r="J7" s="113"/>
      <c r="K7" s="23"/>
      <c r="L7" s="8" t="s">
        <v>123</v>
      </c>
      <c r="M7" s="8" t="s">
        <v>119</v>
      </c>
      <c r="N7" s="126"/>
      <c r="Q7" s="80"/>
      <c r="R7" s="113"/>
      <c r="S7" s="23"/>
      <c r="T7" s="8" t="s">
        <v>119</v>
      </c>
      <c r="U7" s="23"/>
      <c r="V7" s="8" t="s">
        <v>119</v>
      </c>
      <c r="W7" s="102"/>
      <c r="X7" s="102" t="s">
        <v>136</v>
      </c>
      <c r="Y7" s="102" t="s">
        <v>137</v>
      </c>
      <c r="Z7" s="102" t="s">
        <v>138</v>
      </c>
      <c r="AA7" s="102"/>
      <c r="AB7" s="103" t="s">
        <v>136</v>
      </c>
      <c r="AC7" s="102"/>
      <c r="AD7" s="105" t="s">
        <v>136</v>
      </c>
      <c r="AG7" s="80"/>
      <c r="AH7" s="102"/>
      <c r="AI7" s="102"/>
      <c r="AJ7" s="102"/>
      <c r="AK7" s="102"/>
      <c r="AL7" s="102"/>
      <c r="AM7" s="105"/>
      <c r="AN7" s="87"/>
    </row>
    <row r="8" spans="2:40" x14ac:dyDescent="0.15">
      <c r="B8" s="1"/>
      <c r="C8" s="12" t="s">
        <v>125</v>
      </c>
      <c r="D8" s="2" t="s">
        <v>124</v>
      </c>
      <c r="E8" s="2" t="s">
        <v>124</v>
      </c>
      <c r="F8" s="2" t="s">
        <v>124</v>
      </c>
      <c r="G8" s="2"/>
      <c r="H8" s="2" t="s">
        <v>124</v>
      </c>
      <c r="I8" s="10"/>
      <c r="J8" s="2" t="s">
        <v>127</v>
      </c>
      <c r="K8" s="2" t="s">
        <v>126</v>
      </c>
      <c r="L8" s="2"/>
      <c r="M8" s="2"/>
      <c r="N8" s="2" t="s">
        <v>126</v>
      </c>
      <c r="Q8" s="1"/>
      <c r="R8" s="12" t="s">
        <v>142</v>
      </c>
      <c r="S8" s="2" t="s">
        <v>142</v>
      </c>
      <c r="T8" s="2"/>
      <c r="U8" s="2" t="s">
        <v>142</v>
      </c>
      <c r="V8" s="10"/>
      <c r="W8" s="12" t="s">
        <v>144</v>
      </c>
      <c r="X8" s="2" t="s">
        <v>144</v>
      </c>
      <c r="Y8" s="2" t="s">
        <v>144</v>
      </c>
      <c r="Z8" s="2" t="s">
        <v>144</v>
      </c>
      <c r="AA8" s="2" t="s">
        <v>144</v>
      </c>
      <c r="AB8" s="2" t="s">
        <v>144</v>
      </c>
      <c r="AC8" s="2" t="s">
        <v>144</v>
      </c>
      <c r="AD8" s="2" t="s">
        <v>144</v>
      </c>
      <c r="AG8" s="1"/>
      <c r="AH8" s="12" t="s">
        <v>144</v>
      </c>
      <c r="AI8" s="2" t="s">
        <v>144</v>
      </c>
      <c r="AJ8" s="2" t="s">
        <v>144</v>
      </c>
      <c r="AK8" s="2" t="s">
        <v>144</v>
      </c>
      <c r="AL8" s="2" t="s">
        <v>144</v>
      </c>
      <c r="AM8" s="2" t="s">
        <v>144</v>
      </c>
      <c r="AN8" s="12" t="s">
        <v>143</v>
      </c>
    </row>
    <row r="9" spans="2:40" x14ac:dyDescent="0.15">
      <c r="B9" s="51">
        <v>43102</v>
      </c>
      <c r="C9" s="24">
        <v>12.9</v>
      </c>
      <c r="D9" s="21">
        <v>19.600000000000001</v>
      </c>
      <c r="E9" s="21">
        <v>7.7</v>
      </c>
      <c r="F9" s="21">
        <v>38.299999999999997</v>
      </c>
      <c r="G9" s="19">
        <v>43682</v>
      </c>
      <c r="H9" s="21">
        <v>-11.9</v>
      </c>
      <c r="I9" s="48">
        <v>43492</v>
      </c>
      <c r="J9" s="21">
        <v>1.5</v>
      </c>
      <c r="K9" s="21">
        <v>9.8000000000000007</v>
      </c>
      <c r="L9" s="20" t="s">
        <v>262</v>
      </c>
      <c r="M9" s="19">
        <v>43712</v>
      </c>
      <c r="N9" s="21">
        <v>19.600000000000001</v>
      </c>
      <c r="Q9" s="51">
        <v>43102</v>
      </c>
      <c r="R9" s="24">
        <v>842</v>
      </c>
      <c r="S9" s="21">
        <v>62</v>
      </c>
      <c r="T9" s="19">
        <v>43651</v>
      </c>
      <c r="U9" s="21">
        <v>34</v>
      </c>
      <c r="V9" s="48">
        <v>43655</v>
      </c>
      <c r="W9" s="22">
        <v>2</v>
      </c>
      <c r="X9" s="22">
        <v>121</v>
      </c>
      <c r="Y9" s="22">
        <v>58</v>
      </c>
      <c r="Z9" s="22">
        <v>24</v>
      </c>
      <c r="AA9" s="22">
        <v>99</v>
      </c>
      <c r="AB9" s="22">
        <v>0</v>
      </c>
      <c r="AC9" s="22">
        <v>41</v>
      </c>
      <c r="AD9" s="22">
        <v>48</v>
      </c>
      <c r="AG9" s="51">
        <v>43102</v>
      </c>
      <c r="AH9" s="25">
        <v>88</v>
      </c>
      <c r="AI9" s="22">
        <v>31</v>
      </c>
      <c r="AJ9" s="22">
        <v>3</v>
      </c>
      <c r="AK9" s="22">
        <v>1</v>
      </c>
      <c r="AL9" s="22">
        <v>0</v>
      </c>
      <c r="AM9" s="50">
        <v>0</v>
      </c>
      <c r="AN9" s="21">
        <v>2430.6</v>
      </c>
    </row>
    <row r="10" spans="2:40" x14ac:dyDescent="0.15">
      <c r="B10" s="51">
        <v>43468</v>
      </c>
      <c r="C10" s="24">
        <v>12.6</v>
      </c>
      <c r="D10" s="21">
        <v>19.100000000000001</v>
      </c>
      <c r="E10" s="21">
        <v>7.7</v>
      </c>
      <c r="F10" s="21">
        <v>37.5</v>
      </c>
      <c r="G10" s="19">
        <v>44049</v>
      </c>
      <c r="H10" s="21">
        <v>-9.3000000000000007</v>
      </c>
      <c r="I10" s="48">
        <v>43840</v>
      </c>
      <c r="J10" s="21">
        <v>1.6</v>
      </c>
      <c r="K10" s="21">
        <v>10</v>
      </c>
      <c r="L10" s="20" t="s">
        <v>263</v>
      </c>
      <c r="M10" s="19">
        <v>44116</v>
      </c>
      <c r="N10" s="21">
        <v>24.7</v>
      </c>
      <c r="Q10" s="51">
        <v>43468</v>
      </c>
      <c r="R10" s="24">
        <v>975</v>
      </c>
      <c r="S10" s="21">
        <v>143</v>
      </c>
      <c r="T10" s="19">
        <v>44116</v>
      </c>
      <c r="U10" s="21">
        <v>31</v>
      </c>
      <c r="V10" s="48">
        <v>44050</v>
      </c>
      <c r="W10" s="22">
        <v>0</v>
      </c>
      <c r="X10" s="22">
        <v>121</v>
      </c>
      <c r="Y10" s="22">
        <v>53</v>
      </c>
      <c r="Z10" s="22">
        <v>7</v>
      </c>
      <c r="AA10" s="22">
        <v>110</v>
      </c>
      <c r="AB10" s="22">
        <v>1</v>
      </c>
      <c r="AC10" s="22">
        <v>34</v>
      </c>
      <c r="AD10" s="22">
        <v>32</v>
      </c>
      <c r="AG10" s="51">
        <v>43468</v>
      </c>
      <c r="AH10" s="25">
        <v>88</v>
      </c>
      <c r="AI10" s="22">
        <v>29</v>
      </c>
      <c r="AJ10" s="22">
        <v>7</v>
      </c>
      <c r="AK10" s="22">
        <v>1</v>
      </c>
      <c r="AL10" s="22">
        <v>1</v>
      </c>
      <c r="AM10" s="50">
        <v>1</v>
      </c>
      <c r="AN10" s="21">
        <v>2268.6</v>
      </c>
    </row>
    <row r="11" spans="2:40" x14ac:dyDescent="0.15">
      <c r="B11" s="51">
        <v>43834</v>
      </c>
      <c r="C11" s="24">
        <v>12.8</v>
      </c>
      <c r="D11" s="21">
        <v>19.2</v>
      </c>
      <c r="E11" s="21">
        <v>8.1</v>
      </c>
      <c r="F11" s="21">
        <v>37.6</v>
      </c>
      <c r="G11" s="19">
        <v>44419</v>
      </c>
      <c r="H11" s="21">
        <v>-9.6</v>
      </c>
      <c r="I11" s="48">
        <v>44234</v>
      </c>
      <c r="J11" s="21">
        <v>1.5</v>
      </c>
      <c r="K11" s="21">
        <v>10</v>
      </c>
      <c r="L11" s="20" t="s">
        <v>265</v>
      </c>
      <c r="M11" s="19">
        <v>44430</v>
      </c>
      <c r="N11" s="21">
        <v>18.8</v>
      </c>
      <c r="Q11" s="51">
        <v>43834</v>
      </c>
      <c r="R11" s="24">
        <v>989</v>
      </c>
      <c r="S11" s="21">
        <v>60</v>
      </c>
      <c r="T11" s="19">
        <v>44438</v>
      </c>
      <c r="U11" s="21">
        <v>31.5</v>
      </c>
      <c r="V11" s="48">
        <v>44438</v>
      </c>
      <c r="W11" s="22">
        <v>0</v>
      </c>
      <c r="X11" s="22">
        <v>122</v>
      </c>
      <c r="Y11" s="22">
        <v>56</v>
      </c>
      <c r="Z11" s="22">
        <v>14</v>
      </c>
      <c r="AA11" s="22">
        <v>94</v>
      </c>
      <c r="AB11" s="22">
        <v>0</v>
      </c>
      <c r="AC11" s="22">
        <v>13</v>
      </c>
      <c r="AD11" s="22">
        <v>35</v>
      </c>
      <c r="AG11" s="51">
        <v>43834</v>
      </c>
      <c r="AH11" s="25">
        <v>82</v>
      </c>
      <c r="AI11" s="22">
        <v>32</v>
      </c>
      <c r="AJ11" s="22">
        <v>10</v>
      </c>
      <c r="AK11" s="22">
        <v>1</v>
      </c>
      <c r="AL11" s="22">
        <v>0</v>
      </c>
      <c r="AM11" s="50">
        <v>0</v>
      </c>
      <c r="AN11" s="21">
        <v>2237.1999999999998</v>
      </c>
    </row>
    <row r="12" spans="2:40" x14ac:dyDescent="0.15">
      <c r="B12" s="51">
        <v>44200</v>
      </c>
      <c r="C12" s="24">
        <v>12.7</v>
      </c>
      <c r="D12" s="21">
        <v>19.5</v>
      </c>
      <c r="E12" s="21">
        <v>7.8</v>
      </c>
      <c r="F12" s="21">
        <v>37.299999999999997</v>
      </c>
      <c r="G12" s="19">
        <v>44777</v>
      </c>
      <c r="H12" s="21">
        <v>-8.8000000000000007</v>
      </c>
      <c r="I12" s="49" t="s">
        <v>267</v>
      </c>
      <c r="J12" s="21">
        <v>1.6</v>
      </c>
      <c r="K12" s="21">
        <v>10.9</v>
      </c>
      <c r="L12" s="20" t="s">
        <v>266</v>
      </c>
      <c r="M12" s="19">
        <v>44912</v>
      </c>
      <c r="N12" s="21">
        <v>19.899999999999999</v>
      </c>
      <c r="Q12" s="51">
        <v>44200</v>
      </c>
      <c r="R12" s="24">
        <v>992</v>
      </c>
      <c r="S12" s="21">
        <v>95</v>
      </c>
      <c r="T12" s="19">
        <v>44787</v>
      </c>
      <c r="U12" s="21">
        <v>30</v>
      </c>
      <c r="V12" s="48">
        <v>44755</v>
      </c>
      <c r="W12" s="22">
        <v>3</v>
      </c>
      <c r="X12" s="22">
        <v>122</v>
      </c>
      <c r="Y12" s="22">
        <v>52</v>
      </c>
      <c r="Z12" s="22">
        <v>8</v>
      </c>
      <c r="AA12" s="22">
        <v>104</v>
      </c>
      <c r="AB12" s="22">
        <v>0</v>
      </c>
      <c r="AC12" s="22">
        <v>29</v>
      </c>
      <c r="AD12" s="22">
        <v>30</v>
      </c>
      <c r="AG12" s="51">
        <v>44200</v>
      </c>
      <c r="AH12" s="25">
        <v>82</v>
      </c>
      <c r="AI12" s="22">
        <v>32</v>
      </c>
      <c r="AJ12" s="22">
        <v>8</v>
      </c>
      <c r="AK12" s="22">
        <v>2</v>
      </c>
      <c r="AL12" s="22">
        <v>1</v>
      </c>
      <c r="AM12" s="50">
        <v>0</v>
      </c>
      <c r="AN12" s="21">
        <v>1947.1</v>
      </c>
    </row>
    <row r="13" spans="2:40" x14ac:dyDescent="0.15">
      <c r="B13" s="51">
        <v>44566</v>
      </c>
      <c r="C13" s="72">
        <v>12.5</v>
      </c>
      <c r="D13" s="73">
        <v>19.399999999999999</v>
      </c>
      <c r="E13" s="73">
        <v>7.7</v>
      </c>
      <c r="F13" s="73">
        <v>38.799999999999997</v>
      </c>
      <c r="G13" s="19">
        <v>45109</v>
      </c>
      <c r="H13" s="21">
        <v>-10</v>
      </c>
      <c r="I13" s="48">
        <v>44928</v>
      </c>
      <c r="J13" s="5">
        <v>1.5</v>
      </c>
      <c r="K13" s="5">
        <v>8.1999999999999993</v>
      </c>
      <c r="L13" s="5" t="s">
        <v>268</v>
      </c>
      <c r="M13" s="19">
        <v>45136</v>
      </c>
      <c r="N13" s="5">
        <v>17</v>
      </c>
      <c r="Q13" s="51">
        <v>44566</v>
      </c>
      <c r="R13" s="24">
        <v>935</v>
      </c>
      <c r="S13" s="21">
        <v>54</v>
      </c>
      <c r="T13" s="19">
        <v>45136</v>
      </c>
      <c r="U13" s="21">
        <v>53</v>
      </c>
      <c r="V13" s="48">
        <v>45137</v>
      </c>
      <c r="W13" s="22">
        <v>0</v>
      </c>
      <c r="X13" s="5">
        <v>132</v>
      </c>
      <c r="Y13" s="5">
        <v>66</v>
      </c>
      <c r="Z13" s="5">
        <v>14</v>
      </c>
      <c r="AA13" s="5">
        <v>100</v>
      </c>
      <c r="AB13" s="22">
        <v>0</v>
      </c>
      <c r="AC13" s="5">
        <v>48</v>
      </c>
      <c r="AD13" s="5">
        <v>47</v>
      </c>
      <c r="AG13" s="51">
        <v>44566</v>
      </c>
      <c r="AH13" s="72">
        <v>98</v>
      </c>
      <c r="AI13" s="73">
        <v>30</v>
      </c>
      <c r="AJ13" s="73">
        <v>3</v>
      </c>
      <c r="AK13" s="73">
        <v>2</v>
      </c>
      <c r="AL13" s="22">
        <v>0</v>
      </c>
      <c r="AM13" s="50">
        <v>0</v>
      </c>
      <c r="AN13" s="21">
        <v>2330.8000000000002</v>
      </c>
    </row>
    <row r="14" spans="2:40" ht="13.5" customHeight="1" x14ac:dyDescent="0.15">
      <c r="B14" s="52" t="s">
        <v>102</v>
      </c>
      <c r="C14" s="24">
        <v>-1.3</v>
      </c>
      <c r="D14" s="21">
        <v>4.5</v>
      </c>
      <c r="E14" s="21">
        <v>-5.5</v>
      </c>
      <c r="F14" s="21">
        <v>9.6</v>
      </c>
      <c r="G14" s="19">
        <v>44952</v>
      </c>
      <c r="H14" s="21">
        <v>-10</v>
      </c>
      <c r="I14" s="48">
        <v>44928</v>
      </c>
      <c r="J14" s="21">
        <v>1.6</v>
      </c>
      <c r="K14" s="21">
        <v>6.1</v>
      </c>
      <c r="L14" s="20" t="s">
        <v>269</v>
      </c>
      <c r="M14" s="19">
        <v>44937</v>
      </c>
      <c r="N14" s="21">
        <v>13.6</v>
      </c>
      <c r="Q14" s="52" t="s">
        <v>102</v>
      </c>
      <c r="R14" s="24">
        <v>5.5</v>
      </c>
      <c r="S14" s="21">
        <v>4</v>
      </c>
      <c r="T14" s="19">
        <v>44937</v>
      </c>
      <c r="U14" s="21">
        <v>2</v>
      </c>
      <c r="V14" s="48">
        <v>44946</v>
      </c>
      <c r="W14" s="22">
        <v>0</v>
      </c>
      <c r="X14" s="22">
        <v>0</v>
      </c>
      <c r="Y14" s="22">
        <v>0</v>
      </c>
      <c r="Z14" s="22">
        <v>0</v>
      </c>
      <c r="AA14" s="22">
        <v>29</v>
      </c>
      <c r="AB14" s="22">
        <v>0</v>
      </c>
      <c r="AC14" s="22">
        <v>24</v>
      </c>
      <c r="AD14" s="22">
        <v>0</v>
      </c>
      <c r="AG14" s="52" t="s">
        <v>102</v>
      </c>
      <c r="AH14" s="25">
        <v>2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4">
        <v>218.8</v>
      </c>
    </row>
    <row r="15" spans="2:40" x14ac:dyDescent="0.15">
      <c r="B15" s="52" t="s">
        <v>103</v>
      </c>
      <c r="C15" s="24">
        <v>-0.4</v>
      </c>
      <c r="D15" s="21">
        <v>6.2</v>
      </c>
      <c r="E15" s="21">
        <v>-5.0999999999999996</v>
      </c>
      <c r="F15" s="21">
        <v>12.7</v>
      </c>
      <c r="G15" s="19">
        <v>44985</v>
      </c>
      <c r="H15" s="21">
        <v>-9.1</v>
      </c>
      <c r="I15" s="48">
        <v>44982</v>
      </c>
      <c r="J15" s="21">
        <v>1.6</v>
      </c>
      <c r="K15" s="21">
        <v>6.6</v>
      </c>
      <c r="L15" s="20" t="s">
        <v>270</v>
      </c>
      <c r="M15" s="19">
        <v>44977</v>
      </c>
      <c r="N15" s="21">
        <v>12.5</v>
      </c>
      <c r="Q15" s="52" t="s">
        <v>103</v>
      </c>
      <c r="R15" s="24">
        <v>27.5</v>
      </c>
      <c r="S15" s="21">
        <v>13.5</v>
      </c>
      <c r="T15" s="19">
        <v>44967</v>
      </c>
      <c r="U15" s="21">
        <v>2</v>
      </c>
      <c r="V15" s="48">
        <v>44977</v>
      </c>
      <c r="W15" s="22">
        <v>0</v>
      </c>
      <c r="X15" s="22">
        <v>0</v>
      </c>
      <c r="Y15" s="22">
        <v>0</v>
      </c>
      <c r="Z15" s="22">
        <v>0</v>
      </c>
      <c r="AA15" s="22">
        <v>28</v>
      </c>
      <c r="AB15" s="22">
        <v>0</v>
      </c>
      <c r="AC15" s="22">
        <v>17</v>
      </c>
      <c r="AD15" s="22">
        <v>0</v>
      </c>
      <c r="AG15" s="52" t="s">
        <v>103</v>
      </c>
      <c r="AH15" s="25">
        <v>5</v>
      </c>
      <c r="AI15" s="22">
        <v>1</v>
      </c>
      <c r="AJ15" s="22">
        <v>0</v>
      </c>
      <c r="AK15" s="22">
        <v>0</v>
      </c>
      <c r="AL15" s="22">
        <v>0</v>
      </c>
      <c r="AM15" s="22">
        <v>0</v>
      </c>
      <c r="AN15" s="24">
        <v>196.6</v>
      </c>
    </row>
    <row r="16" spans="2:40" x14ac:dyDescent="0.15">
      <c r="B16" s="52" t="s">
        <v>104</v>
      </c>
      <c r="C16" s="24">
        <v>6</v>
      </c>
      <c r="D16" s="21">
        <v>14.1</v>
      </c>
      <c r="E16" s="21">
        <v>0.2</v>
      </c>
      <c r="F16" s="21">
        <v>24</v>
      </c>
      <c r="G16" s="19">
        <v>45015</v>
      </c>
      <c r="H16" s="21">
        <v>-4.9000000000000004</v>
      </c>
      <c r="I16" s="48">
        <v>44992</v>
      </c>
      <c r="J16" s="21">
        <v>1.8</v>
      </c>
      <c r="K16" s="21">
        <v>7.4</v>
      </c>
      <c r="L16" s="20" t="s">
        <v>271</v>
      </c>
      <c r="M16" s="19">
        <v>44990</v>
      </c>
      <c r="N16" s="5">
        <v>13.8</v>
      </c>
      <c r="Q16" s="52" t="s">
        <v>104</v>
      </c>
      <c r="R16" s="24">
        <v>47</v>
      </c>
      <c r="S16" s="21">
        <v>28.5</v>
      </c>
      <c r="T16" s="19">
        <v>45003</v>
      </c>
      <c r="U16" s="21">
        <v>7</v>
      </c>
      <c r="V16" s="48">
        <v>45003</v>
      </c>
      <c r="W16" s="22">
        <v>0</v>
      </c>
      <c r="X16" s="22">
        <v>0</v>
      </c>
      <c r="Y16" s="22">
        <v>0</v>
      </c>
      <c r="Z16" s="22">
        <v>0</v>
      </c>
      <c r="AA16" s="22">
        <v>17</v>
      </c>
      <c r="AB16" s="22">
        <v>0</v>
      </c>
      <c r="AC16" s="22">
        <v>0</v>
      </c>
      <c r="AD16" s="22">
        <v>0</v>
      </c>
      <c r="AG16" s="52" t="s">
        <v>104</v>
      </c>
      <c r="AH16" s="25">
        <v>4</v>
      </c>
      <c r="AI16" s="22">
        <v>1</v>
      </c>
      <c r="AJ16" s="22">
        <v>0</v>
      </c>
      <c r="AK16" s="22">
        <v>0</v>
      </c>
      <c r="AL16" s="22">
        <v>0</v>
      </c>
      <c r="AM16" s="22">
        <v>0</v>
      </c>
      <c r="AN16" s="24">
        <v>237.1</v>
      </c>
    </row>
    <row r="17" spans="2:40" x14ac:dyDescent="0.15">
      <c r="B17" s="52" t="s">
        <v>105</v>
      </c>
      <c r="C17" s="24">
        <v>12.3</v>
      </c>
      <c r="D17" s="21">
        <v>20.2</v>
      </c>
      <c r="E17" s="21">
        <v>6.4</v>
      </c>
      <c r="F17" s="21">
        <v>29.8</v>
      </c>
      <c r="G17" s="19">
        <v>45044</v>
      </c>
      <c r="H17" s="21">
        <v>-2.1</v>
      </c>
      <c r="I17" s="48">
        <v>45018</v>
      </c>
      <c r="J17" s="21">
        <v>1.9</v>
      </c>
      <c r="K17" s="21">
        <v>7.7</v>
      </c>
      <c r="L17" s="20" t="s">
        <v>272</v>
      </c>
      <c r="M17" s="19">
        <v>45017</v>
      </c>
      <c r="N17" s="21">
        <v>15.1</v>
      </c>
      <c r="Q17" s="52" t="s">
        <v>105</v>
      </c>
      <c r="R17" s="24">
        <v>84.5</v>
      </c>
      <c r="S17" s="21">
        <v>23</v>
      </c>
      <c r="T17" s="19">
        <v>45045</v>
      </c>
      <c r="U17" s="21">
        <v>7</v>
      </c>
      <c r="V17" s="48">
        <v>45030</v>
      </c>
      <c r="W17" s="22">
        <v>0</v>
      </c>
      <c r="X17" s="22">
        <v>9</v>
      </c>
      <c r="Y17" s="22">
        <v>0</v>
      </c>
      <c r="Z17" s="22">
        <v>0</v>
      </c>
      <c r="AA17" s="22">
        <v>2</v>
      </c>
      <c r="AB17" s="22">
        <v>0</v>
      </c>
      <c r="AC17" s="22">
        <v>0</v>
      </c>
      <c r="AD17" s="22">
        <v>0</v>
      </c>
      <c r="AG17" s="52" t="s">
        <v>105</v>
      </c>
      <c r="AH17" s="25">
        <v>12</v>
      </c>
      <c r="AI17" s="22">
        <v>2</v>
      </c>
      <c r="AJ17" s="22">
        <v>0</v>
      </c>
      <c r="AK17" s="22">
        <v>0</v>
      </c>
      <c r="AL17" s="22">
        <v>0</v>
      </c>
      <c r="AM17" s="22">
        <v>0</v>
      </c>
      <c r="AN17" s="24">
        <v>213.5</v>
      </c>
    </row>
    <row r="18" spans="2:40" x14ac:dyDescent="0.15">
      <c r="B18" s="52" t="s">
        <v>106</v>
      </c>
      <c r="C18" s="24">
        <v>15.9</v>
      </c>
      <c r="D18" s="21">
        <v>23.4</v>
      </c>
      <c r="E18" s="21">
        <v>10</v>
      </c>
      <c r="F18" s="21">
        <v>31.5</v>
      </c>
      <c r="G18" s="19">
        <v>45076</v>
      </c>
      <c r="H18" s="21">
        <v>3.4</v>
      </c>
      <c r="I18" s="48">
        <v>45049</v>
      </c>
      <c r="J18" s="21">
        <v>1.5</v>
      </c>
      <c r="K18" s="21">
        <v>8.1</v>
      </c>
      <c r="L18" s="20" t="s">
        <v>271</v>
      </c>
      <c r="M18" s="19">
        <v>45053</v>
      </c>
      <c r="N18" s="21">
        <v>13.3</v>
      </c>
      <c r="Q18" s="52" t="s">
        <v>106</v>
      </c>
      <c r="R18" s="24">
        <v>77.5</v>
      </c>
      <c r="S18" s="21">
        <v>15.5</v>
      </c>
      <c r="T18" s="19">
        <v>45059</v>
      </c>
      <c r="U18" s="21">
        <v>5</v>
      </c>
      <c r="V18" s="48">
        <v>45071</v>
      </c>
      <c r="W18" s="22">
        <v>0</v>
      </c>
      <c r="X18" s="22">
        <v>13</v>
      </c>
      <c r="Y18" s="22">
        <v>2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G18" s="52" t="s">
        <v>106</v>
      </c>
      <c r="AH18" s="25">
        <v>10</v>
      </c>
      <c r="AI18" s="22">
        <v>3</v>
      </c>
      <c r="AJ18" s="22">
        <v>0</v>
      </c>
      <c r="AK18" s="22">
        <v>0</v>
      </c>
      <c r="AL18" s="22">
        <v>0</v>
      </c>
      <c r="AM18" s="22">
        <v>0</v>
      </c>
      <c r="AN18" s="24">
        <v>222.3</v>
      </c>
    </row>
    <row r="19" spans="2:40" x14ac:dyDescent="0.15">
      <c r="B19" s="52" t="s">
        <v>107</v>
      </c>
      <c r="C19" s="24">
        <v>21.1</v>
      </c>
      <c r="D19" s="21">
        <v>28.4</v>
      </c>
      <c r="E19" s="21">
        <v>15.9</v>
      </c>
      <c r="F19" s="21">
        <v>37.200000000000003</v>
      </c>
      <c r="G19" s="19">
        <v>45105</v>
      </c>
      <c r="H19" s="21">
        <v>10.5</v>
      </c>
      <c r="I19" s="48">
        <v>45080</v>
      </c>
      <c r="J19" s="21">
        <v>1.6</v>
      </c>
      <c r="K19" s="21">
        <v>7.3</v>
      </c>
      <c r="L19" s="20" t="s">
        <v>272</v>
      </c>
      <c r="M19" s="19">
        <v>45083</v>
      </c>
      <c r="N19" s="21">
        <v>13.7</v>
      </c>
      <c r="Q19" s="52" t="s">
        <v>107</v>
      </c>
      <c r="R19" s="24">
        <v>83.5</v>
      </c>
      <c r="S19" s="21">
        <v>23.5</v>
      </c>
      <c r="T19" s="19">
        <v>45083</v>
      </c>
      <c r="U19" s="21">
        <v>17.5</v>
      </c>
      <c r="V19" s="48">
        <v>45096</v>
      </c>
      <c r="W19" s="22">
        <v>0</v>
      </c>
      <c r="X19" s="22">
        <v>22</v>
      </c>
      <c r="Y19" s="22">
        <v>10</v>
      </c>
      <c r="Z19" s="22">
        <v>4</v>
      </c>
      <c r="AA19" s="22">
        <v>0</v>
      </c>
      <c r="AB19" s="22">
        <v>0</v>
      </c>
      <c r="AC19" s="22">
        <v>0</v>
      </c>
      <c r="AD19" s="22">
        <v>7</v>
      </c>
      <c r="AG19" s="52" t="s">
        <v>107</v>
      </c>
      <c r="AH19" s="25">
        <v>12</v>
      </c>
      <c r="AI19" s="22">
        <v>2</v>
      </c>
      <c r="AJ19" s="22">
        <v>0</v>
      </c>
      <c r="AK19" s="22">
        <v>0</v>
      </c>
      <c r="AL19" s="22">
        <v>0</v>
      </c>
      <c r="AM19" s="22">
        <v>0</v>
      </c>
      <c r="AN19" s="24">
        <v>211.5</v>
      </c>
    </row>
    <row r="20" spans="2:40" x14ac:dyDescent="0.15">
      <c r="B20" s="52" t="s">
        <v>108</v>
      </c>
      <c r="C20" s="24">
        <v>25.2</v>
      </c>
      <c r="D20" s="21">
        <v>31.7</v>
      </c>
      <c r="E20" s="21">
        <v>21.2</v>
      </c>
      <c r="F20" s="21">
        <v>38.799999999999997</v>
      </c>
      <c r="G20" s="19">
        <v>45109</v>
      </c>
      <c r="H20" s="21">
        <v>19.100000000000001</v>
      </c>
      <c r="I20" s="48">
        <v>45112</v>
      </c>
      <c r="J20" s="21">
        <v>1.4</v>
      </c>
      <c r="K20" s="21">
        <v>8.1999999999999993</v>
      </c>
      <c r="L20" s="20" t="s">
        <v>273</v>
      </c>
      <c r="M20" s="19">
        <v>45136</v>
      </c>
      <c r="N20" s="21">
        <v>17</v>
      </c>
      <c r="Q20" s="52" t="s">
        <v>108</v>
      </c>
      <c r="R20" s="24">
        <v>281</v>
      </c>
      <c r="S20" s="21">
        <v>54</v>
      </c>
      <c r="T20" s="19">
        <v>45136</v>
      </c>
      <c r="U20" s="21">
        <v>53</v>
      </c>
      <c r="V20" s="48">
        <v>45137</v>
      </c>
      <c r="W20" s="22">
        <v>0</v>
      </c>
      <c r="X20" s="22">
        <v>31</v>
      </c>
      <c r="Y20" s="22">
        <v>23</v>
      </c>
      <c r="Z20" s="22">
        <v>5</v>
      </c>
      <c r="AA20" s="22">
        <v>0</v>
      </c>
      <c r="AB20" s="22">
        <v>0</v>
      </c>
      <c r="AC20" s="22">
        <v>0</v>
      </c>
      <c r="AD20" s="22">
        <v>18</v>
      </c>
      <c r="AG20" s="52" t="s">
        <v>108</v>
      </c>
      <c r="AH20" s="25">
        <v>16</v>
      </c>
      <c r="AI20" s="22">
        <v>9</v>
      </c>
      <c r="AJ20" s="22">
        <v>2</v>
      </c>
      <c r="AK20" s="22">
        <v>2</v>
      </c>
      <c r="AL20" s="22">
        <v>0</v>
      </c>
      <c r="AM20" s="22">
        <v>0</v>
      </c>
      <c r="AN20" s="24">
        <v>176.3</v>
      </c>
    </row>
    <row r="21" spans="2:40" x14ac:dyDescent="0.15">
      <c r="B21" s="52" t="s">
        <v>109</v>
      </c>
      <c r="C21" s="24">
        <v>25.5</v>
      </c>
      <c r="D21" s="21">
        <v>32</v>
      </c>
      <c r="E21" s="21">
        <v>21.4</v>
      </c>
      <c r="F21" s="21">
        <v>37.799999999999997</v>
      </c>
      <c r="G21" s="19">
        <v>45149</v>
      </c>
      <c r="H21" s="21">
        <v>17.3</v>
      </c>
      <c r="I21" s="48">
        <v>45167</v>
      </c>
      <c r="J21" s="21">
        <v>1.4</v>
      </c>
      <c r="K21" s="21">
        <v>7</v>
      </c>
      <c r="L21" s="20" t="s">
        <v>271</v>
      </c>
      <c r="M21" s="19">
        <v>45143</v>
      </c>
      <c r="N21" s="21">
        <v>11.7</v>
      </c>
      <c r="Q21" s="52" t="s">
        <v>109</v>
      </c>
      <c r="R21" s="24">
        <v>71</v>
      </c>
      <c r="S21" s="21">
        <v>28.5</v>
      </c>
      <c r="T21" s="19">
        <v>45156</v>
      </c>
      <c r="U21" s="21">
        <v>11</v>
      </c>
      <c r="V21" s="48">
        <v>45139</v>
      </c>
      <c r="W21" s="22">
        <v>0</v>
      </c>
      <c r="X21" s="22">
        <v>30</v>
      </c>
      <c r="Y21" s="5">
        <v>24</v>
      </c>
      <c r="Z21" s="22">
        <v>5</v>
      </c>
      <c r="AA21" s="22">
        <v>0</v>
      </c>
      <c r="AB21" s="22">
        <v>0</v>
      </c>
      <c r="AC21" s="22">
        <v>0</v>
      </c>
      <c r="AD21" s="22">
        <v>17</v>
      </c>
      <c r="AG21" s="52" t="s">
        <v>109</v>
      </c>
      <c r="AH21" s="25">
        <v>10</v>
      </c>
      <c r="AI21" s="22">
        <v>3</v>
      </c>
      <c r="AJ21" s="22">
        <v>0</v>
      </c>
      <c r="AK21" s="22">
        <v>0</v>
      </c>
      <c r="AL21" s="22">
        <v>0</v>
      </c>
      <c r="AM21" s="22">
        <v>0</v>
      </c>
      <c r="AN21" s="24">
        <v>175.7</v>
      </c>
    </row>
    <row r="22" spans="2:40" x14ac:dyDescent="0.15">
      <c r="B22" s="52" t="s">
        <v>110</v>
      </c>
      <c r="C22" s="24">
        <v>21.8</v>
      </c>
      <c r="D22" s="21">
        <v>27.6</v>
      </c>
      <c r="E22" s="21">
        <v>17.8</v>
      </c>
      <c r="F22" s="21">
        <v>33</v>
      </c>
      <c r="G22" s="19">
        <v>45183</v>
      </c>
      <c r="H22" s="21">
        <v>11</v>
      </c>
      <c r="I22" s="48">
        <v>45199</v>
      </c>
      <c r="J22" s="21">
        <v>1.5</v>
      </c>
      <c r="K22" s="21">
        <v>7.1</v>
      </c>
      <c r="L22" s="20" t="s">
        <v>274</v>
      </c>
      <c r="M22" s="19">
        <v>45188</v>
      </c>
      <c r="N22" s="21">
        <v>13.6</v>
      </c>
      <c r="Q22" s="52" t="s">
        <v>110</v>
      </c>
      <c r="R22" s="24">
        <v>140</v>
      </c>
      <c r="S22" s="21">
        <v>47.5</v>
      </c>
      <c r="T22" s="19">
        <v>45192</v>
      </c>
      <c r="U22" s="21">
        <v>14</v>
      </c>
      <c r="V22" s="48">
        <v>45189</v>
      </c>
      <c r="W22" s="22">
        <v>0</v>
      </c>
      <c r="X22" s="22">
        <v>24</v>
      </c>
      <c r="Y22" s="22">
        <v>7</v>
      </c>
      <c r="Z22" s="22">
        <v>0</v>
      </c>
      <c r="AA22" s="22">
        <v>0</v>
      </c>
      <c r="AB22" s="22">
        <v>0</v>
      </c>
      <c r="AC22" s="22">
        <v>0</v>
      </c>
      <c r="AD22" s="22">
        <v>5</v>
      </c>
      <c r="AG22" s="52" t="s">
        <v>110</v>
      </c>
      <c r="AH22" s="25">
        <v>12</v>
      </c>
      <c r="AI22" s="22">
        <v>6</v>
      </c>
      <c r="AJ22" s="22">
        <v>0</v>
      </c>
      <c r="AK22" s="22">
        <v>0</v>
      </c>
      <c r="AL22" s="22">
        <v>0</v>
      </c>
      <c r="AM22" s="22">
        <v>0</v>
      </c>
      <c r="AN22" s="24">
        <v>150.30000000000001</v>
      </c>
    </row>
    <row r="23" spans="2:40" x14ac:dyDescent="0.15">
      <c r="B23" s="52" t="s">
        <v>111</v>
      </c>
      <c r="C23" s="24">
        <v>13.2</v>
      </c>
      <c r="D23" s="21">
        <v>19.899999999999999</v>
      </c>
      <c r="E23" s="21">
        <v>8.4</v>
      </c>
      <c r="F23" s="21">
        <v>28.7</v>
      </c>
      <c r="G23" s="19">
        <v>45203</v>
      </c>
      <c r="H23" s="21">
        <v>0.2</v>
      </c>
      <c r="I23" s="48">
        <v>45203</v>
      </c>
      <c r="J23" s="21">
        <v>1.2</v>
      </c>
      <c r="K23" s="21">
        <v>7.8</v>
      </c>
      <c r="L23" s="20" t="s">
        <v>271</v>
      </c>
      <c r="M23" s="19">
        <v>45215</v>
      </c>
      <c r="N23" s="21">
        <v>12.3</v>
      </c>
      <c r="Q23" s="52" t="s">
        <v>111</v>
      </c>
      <c r="R23" s="24">
        <v>40.5</v>
      </c>
      <c r="S23" s="21">
        <v>24</v>
      </c>
      <c r="T23" s="19">
        <v>45206</v>
      </c>
      <c r="U23" s="21">
        <v>4</v>
      </c>
      <c r="V23" s="48">
        <v>45206</v>
      </c>
      <c r="W23" s="22">
        <v>0</v>
      </c>
      <c r="X23" s="22">
        <v>3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G23" s="52" t="s">
        <v>111</v>
      </c>
      <c r="AH23" s="25">
        <v>5</v>
      </c>
      <c r="AI23" s="22">
        <v>1</v>
      </c>
      <c r="AJ23" s="22">
        <v>0</v>
      </c>
      <c r="AK23" s="22">
        <v>0</v>
      </c>
      <c r="AL23" s="22">
        <v>0</v>
      </c>
      <c r="AM23" s="22">
        <v>0</v>
      </c>
      <c r="AN23" s="24">
        <v>159.19999999999999</v>
      </c>
    </row>
    <row r="24" spans="2:40" x14ac:dyDescent="0.15">
      <c r="B24" s="52" t="s">
        <v>112</v>
      </c>
      <c r="C24" s="24">
        <v>9.1</v>
      </c>
      <c r="D24" s="21">
        <v>16.2</v>
      </c>
      <c r="E24" s="21">
        <v>4.2</v>
      </c>
      <c r="F24" s="21">
        <v>21.7</v>
      </c>
      <c r="G24" s="19">
        <v>45242</v>
      </c>
      <c r="H24" s="21">
        <v>0.2</v>
      </c>
      <c r="I24" s="48">
        <v>45242</v>
      </c>
      <c r="J24" s="21">
        <v>1.4</v>
      </c>
      <c r="K24" s="21">
        <v>6.3</v>
      </c>
      <c r="L24" s="20" t="s">
        <v>272</v>
      </c>
      <c r="M24" s="19">
        <v>45243</v>
      </c>
      <c r="N24" s="21">
        <v>12.6</v>
      </c>
      <c r="Q24" s="52" t="s">
        <v>112</v>
      </c>
      <c r="R24" s="24">
        <v>65</v>
      </c>
      <c r="S24" s="21">
        <v>25.5</v>
      </c>
      <c r="T24" s="19">
        <v>45253</v>
      </c>
      <c r="U24" s="21">
        <v>6.5</v>
      </c>
      <c r="V24" s="48">
        <v>45253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G24" s="52" t="s">
        <v>112</v>
      </c>
      <c r="AH24" s="25">
        <v>7</v>
      </c>
      <c r="AI24" s="22">
        <v>2</v>
      </c>
      <c r="AJ24" s="22">
        <v>0</v>
      </c>
      <c r="AK24" s="22">
        <v>0</v>
      </c>
      <c r="AL24" s="22">
        <v>0</v>
      </c>
      <c r="AM24" s="22">
        <v>0</v>
      </c>
      <c r="AN24" s="24">
        <v>175.5</v>
      </c>
    </row>
    <row r="25" spans="2:40" ht="14.25" thickBot="1" x14ac:dyDescent="0.2">
      <c r="B25" s="18" t="s">
        <v>113</v>
      </c>
      <c r="C25" s="74">
        <v>1.9</v>
      </c>
      <c r="D25" s="46">
        <v>8.5</v>
      </c>
      <c r="E25" s="46">
        <v>-2.7</v>
      </c>
      <c r="F25" s="46">
        <v>15.9</v>
      </c>
      <c r="G25" s="75">
        <v>45263</v>
      </c>
      <c r="H25" s="46">
        <v>-6.9</v>
      </c>
      <c r="I25" s="76">
        <v>45263</v>
      </c>
      <c r="J25" s="46">
        <v>1.4</v>
      </c>
      <c r="K25" s="46">
        <v>6.8</v>
      </c>
      <c r="L25" s="77" t="s">
        <v>272</v>
      </c>
      <c r="M25" s="75">
        <v>45274</v>
      </c>
      <c r="N25" s="46">
        <v>12.1</v>
      </c>
      <c r="Q25" s="18" t="s">
        <v>113</v>
      </c>
      <c r="R25" s="74">
        <v>12</v>
      </c>
      <c r="S25" s="46">
        <v>5</v>
      </c>
      <c r="T25" s="75">
        <v>45284</v>
      </c>
      <c r="U25" s="46">
        <v>2.5</v>
      </c>
      <c r="V25" s="76">
        <v>45282</v>
      </c>
      <c r="W25" s="45">
        <v>0</v>
      </c>
      <c r="X25" s="47">
        <v>0</v>
      </c>
      <c r="Y25" s="47">
        <v>0</v>
      </c>
      <c r="Z25" s="47">
        <v>0</v>
      </c>
      <c r="AA25" s="47">
        <v>24</v>
      </c>
      <c r="AB25" s="47">
        <v>0</v>
      </c>
      <c r="AC25" s="47">
        <v>7</v>
      </c>
      <c r="AD25" s="47">
        <v>0</v>
      </c>
      <c r="AG25" s="18" t="s">
        <v>113</v>
      </c>
      <c r="AH25" s="45">
        <v>3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74">
        <v>194</v>
      </c>
    </row>
    <row r="26" spans="2:40" x14ac:dyDescent="0.15">
      <c r="B26" s="5" t="s">
        <v>130</v>
      </c>
      <c r="Q26" s="5" t="s">
        <v>130</v>
      </c>
      <c r="AG26" s="5" t="s">
        <v>130</v>
      </c>
    </row>
  </sheetData>
  <mergeCells count="37">
    <mergeCell ref="B4:B7"/>
    <mergeCell ref="C4:I4"/>
    <mergeCell ref="J4:N4"/>
    <mergeCell ref="Q4:Q7"/>
    <mergeCell ref="R4:V4"/>
    <mergeCell ref="N5:N7"/>
    <mergeCell ref="R5:R7"/>
    <mergeCell ref="S5:T6"/>
    <mergeCell ref="U5:V6"/>
    <mergeCell ref="AN4:AN7"/>
    <mergeCell ref="C5:C7"/>
    <mergeCell ref="D5:D7"/>
    <mergeCell ref="E5:E7"/>
    <mergeCell ref="F5:G6"/>
    <mergeCell ref="H5:I6"/>
    <mergeCell ref="J5:J7"/>
    <mergeCell ref="K5:M6"/>
    <mergeCell ref="W4:AD4"/>
    <mergeCell ref="AK5:AK7"/>
    <mergeCell ref="AL5:AL7"/>
    <mergeCell ref="AM5:AM7"/>
    <mergeCell ref="W6:W7"/>
    <mergeCell ref="AI5:AI7"/>
    <mergeCell ref="AJ5:AJ7"/>
    <mergeCell ref="AC6:AC7"/>
    <mergeCell ref="W5:Z5"/>
    <mergeCell ref="AA5:AB5"/>
    <mergeCell ref="AC5:AD5"/>
    <mergeCell ref="AH5:AH7"/>
    <mergeCell ref="X6:X7"/>
    <mergeCell ref="Y6:Y7"/>
    <mergeCell ref="Z6:Z7"/>
    <mergeCell ref="AA6:AA7"/>
    <mergeCell ref="AB6:AB7"/>
    <mergeCell ref="AD6:AD7"/>
    <mergeCell ref="AG4:AG7"/>
    <mergeCell ref="AH4:AM4"/>
  </mergeCells>
  <phoneticPr fontId="1"/>
  <conditionalFormatting sqref="B9:B13">
    <cfRule type="cellIs" dxfId="2" priority="3" operator="equal">
      <formula>43468</formula>
    </cfRule>
  </conditionalFormatting>
  <conditionalFormatting sqref="Q9:Q13">
    <cfRule type="cellIs" dxfId="1" priority="2" operator="equal">
      <formula>43468</formula>
    </cfRule>
  </conditionalFormatting>
  <conditionalFormatting sqref="AG9:AG13">
    <cfRule type="cellIs" dxfId="0" priority="1" operator="equal">
      <formula>43468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H50"/>
  <sheetViews>
    <sheetView tabSelected="1" topLeftCell="A34" zoomScaleSheetLayoutView="100" workbookViewId="0">
      <selection activeCell="B3" sqref="B3:J51"/>
    </sheetView>
  </sheetViews>
  <sheetFormatPr defaultColWidth="2.625" defaultRowHeight="13.5" x14ac:dyDescent="0.15"/>
  <cols>
    <col min="1" max="1" width="2.625" style="5"/>
    <col min="2" max="2" width="16.375" style="5" customWidth="1"/>
    <col min="3" max="3" width="13" style="5" customWidth="1"/>
    <col min="4" max="5" width="2.625" style="5"/>
    <col min="6" max="6" width="16.375" style="5" customWidth="1"/>
    <col min="7" max="7" width="13" style="5" bestFit="1" customWidth="1"/>
    <col min="8" max="8" width="13" style="5" customWidth="1"/>
    <col min="9" max="16384" width="2.625" style="5"/>
  </cols>
  <sheetData>
    <row r="2" spans="2:8" x14ac:dyDescent="0.15">
      <c r="B2" s="6" t="s">
        <v>146</v>
      </c>
    </row>
    <row r="3" spans="2:8" ht="14.25" thickBot="1" x14ac:dyDescent="0.2">
      <c r="B3" s="7" t="s">
        <v>228</v>
      </c>
      <c r="F3" s="7" t="s">
        <v>188</v>
      </c>
      <c r="G3" s="130">
        <v>44566</v>
      </c>
      <c r="H3" s="130"/>
    </row>
    <row r="4" spans="2:8" x14ac:dyDescent="0.15">
      <c r="B4" s="34" t="s">
        <v>147</v>
      </c>
      <c r="C4" s="36" t="s">
        <v>148</v>
      </c>
      <c r="F4" s="34" t="s">
        <v>147</v>
      </c>
      <c r="G4" s="36" t="s">
        <v>189</v>
      </c>
      <c r="H4" s="36" t="s">
        <v>190</v>
      </c>
    </row>
    <row r="5" spans="2:8" x14ac:dyDescent="0.15">
      <c r="B5" s="1"/>
      <c r="C5" s="2" t="s">
        <v>149</v>
      </c>
      <c r="F5" s="1"/>
      <c r="G5" s="2" t="s">
        <v>191</v>
      </c>
      <c r="H5" s="2" t="s">
        <v>191</v>
      </c>
    </row>
    <row r="6" spans="2:8" x14ac:dyDescent="0.15">
      <c r="B6" s="35" t="s">
        <v>229</v>
      </c>
      <c r="C6" s="27"/>
      <c r="F6" s="32" t="s">
        <v>236</v>
      </c>
      <c r="G6" s="22">
        <v>11863</v>
      </c>
      <c r="H6" s="22">
        <v>214000</v>
      </c>
    </row>
    <row r="7" spans="2:8" x14ac:dyDescent="0.15">
      <c r="B7" s="32" t="s">
        <v>150</v>
      </c>
      <c r="C7" s="22">
        <v>1333</v>
      </c>
      <c r="F7" s="32" t="s">
        <v>237</v>
      </c>
      <c r="G7" s="22">
        <v>12080</v>
      </c>
      <c r="H7" s="22">
        <v>214000</v>
      </c>
    </row>
    <row r="8" spans="2:8" x14ac:dyDescent="0.15">
      <c r="B8" s="32" t="s">
        <v>151</v>
      </c>
      <c r="C8" s="22">
        <v>1300</v>
      </c>
      <c r="F8" s="32" t="s">
        <v>211</v>
      </c>
      <c r="G8" s="22">
        <v>11197</v>
      </c>
      <c r="H8" s="22">
        <v>11197</v>
      </c>
    </row>
    <row r="9" spans="2:8" x14ac:dyDescent="0.15">
      <c r="B9" s="32" t="s">
        <v>152</v>
      </c>
      <c r="C9" s="22">
        <v>1266</v>
      </c>
      <c r="F9" s="32" t="s">
        <v>212</v>
      </c>
      <c r="G9" s="22">
        <v>8100</v>
      </c>
      <c r="H9" s="22">
        <v>8100</v>
      </c>
    </row>
    <row r="10" spans="2:8" x14ac:dyDescent="0.15">
      <c r="B10" s="32" t="s">
        <v>153</v>
      </c>
      <c r="C10" s="22">
        <v>1250</v>
      </c>
      <c r="F10" s="32" t="s">
        <v>213</v>
      </c>
      <c r="G10" s="22">
        <v>21364</v>
      </c>
      <c r="H10" s="22">
        <v>21364</v>
      </c>
    </row>
    <row r="11" spans="2:8" x14ac:dyDescent="0.15">
      <c r="B11" s="32" t="s">
        <v>154</v>
      </c>
      <c r="C11" s="22">
        <v>1232</v>
      </c>
      <c r="F11" s="32" t="s">
        <v>214</v>
      </c>
      <c r="G11" s="22">
        <v>7200</v>
      </c>
      <c r="H11" s="22">
        <v>13590</v>
      </c>
    </row>
    <row r="12" spans="2:8" x14ac:dyDescent="0.15">
      <c r="B12" s="32" t="s">
        <v>155</v>
      </c>
      <c r="C12" s="22">
        <v>1193</v>
      </c>
      <c r="F12" s="32" t="s">
        <v>215</v>
      </c>
      <c r="G12" s="22">
        <v>7190</v>
      </c>
      <c r="H12" s="22">
        <v>7190</v>
      </c>
    </row>
    <row r="13" spans="2:8" x14ac:dyDescent="0.15">
      <c r="B13" s="32" t="s">
        <v>156</v>
      </c>
      <c r="C13" s="22">
        <v>1164</v>
      </c>
      <c r="F13" s="32" t="s">
        <v>216</v>
      </c>
      <c r="G13" s="22">
        <v>6800</v>
      </c>
      <c r="H13" s="22">
        <v>6800</v>
      </c>
    </row>
    <row r="14" spans="2:8" x14ac:dyDescent="0.15">
      <c r="B14" s="32" t="s">
        <v>157</v>
      </c>
      <c r="C14" s="22">
        <v>1077</v>
      </c>
      <c r="F14" s="32" t="s">
        <v>217</v>
      </c>
      <c r="G14" s="22">
        <v>6625</v>
      </c>
      <c r="H14" s="22">
        <v>6625</v>
      </c>
    </row>
    <row r="15" spans="2:8" x14ac:dyDescent="0.15">
      <c r="B15" s="32" t="s">
        <v>158</v>
      </c>
      <c r="C15" s="22">
        <v>1029</v>
      </c>
      <c r="F15" s="32" t="s">
        <v>218</v>
      </c>
      <c r="G15" s="22">
        <v>6000</v>
      </c>
      <c r="H15" s="22">
        <v>6000</v>
      </c>
    </row>
    <row r="16" spans="2:8" x14ac:dyDescent="0.15">
      <c r="B16" s="32" t="s">
        <v>163</v>
      </c>
      <c r="C16" s="22">
        <v>933</v>
      </c>
      <c r="F16" s="32" t="s">
        <v>219</v>
      </c>
      <c r="G16" s="22">
        <v>5800</v>
      </c>
      <c r="H16" s="22">
        <v>5800</v>
      </c>
    </row>
    <row r="17" spans="2:8" x14ac:dyDescent="0.15">
      <c r="B17" s="32" t="s">
        <v>159</v>
      </c>
      <c r="C17" s="22">
        <v>932</v>
      </c>
      <c r="F17" s="32" t="s">
        <v>220</v>
      </c>
      <c r="G17" s="22">
        <v>4600</v>
      </c>
      <c r="H17" s="22">
        <v>4600</v>
      </c>
    </row>
    <row r="18" spans="2:8" x14ac:dyDescent="0.15">
      <c r="B18" s="32" t="s">
        <v>160</v>
      </c>
      <c r="C18" s="22">
        <v>927</v>
      </c>
      <c r="F18" s="32" t="s">
        <v>221</v>
      </c>
      <c r="G18" s="22">
        <v>4400</v>
      </c>
      <c r="H18" s="22">
        <v>4400</v>
      </c>
    </row>
    <row r="19" spans="2:8" x14ac:dyDescent="0.15">
      <c r="B19" s="32" t="s">
        <v>234</v>
      </c>
      <c r="C19" s="22">
        <v>922</v>
      </c>
      <c r="F19" s="32" t="s">
        <v>222</v>
      </c>
      <c r="G19" s="22">
        <v>3700</v>
      </c>
      <c r="H19" s="22">
        <v>3700</v>
      </c>
    </row>
    <row r="20" spans="2:8" x14ac:dyDescent="0.15">
      <c r="B20" s="32" t="s">
        <v>161</v>
      </c>
      <c r="C20" s="22">
        <v>880</v>
      </c>
      <c r="F20" s="32" t="s">
        <v>223</v>
      </c>
      <c r="G20" s="22">
        <v>1800</v>
      </c>
      <c r="H20" s="22">
        <v>4850</v>
      </c>
    </row>
    <row r="21" spans="2:8" x14ac:dyDescent="0.15">
      <c r="B21" s="32" t="s">
        <v>162</v>
      </c>
      <c r="C21" s="22">
        <v>797</v>
      </c>
      <c r="F21" s="32" t="s">
        <v>224</v>
      </c>
      <c r="G21" s="22">
        <v>1635</v>
      </c>
      <c r="H21" s="22">
        <v>1635</v>
      </c>
    </row>
    <row r="22" spans="2:8" x14ac:dyDescent="0.15">
      <c r="B22" s="35" t="s">
        <v>230</v>
      </c>
      <c r="C22" s="22"/>
      <c r="F22" s="32" t="s">
        <v>225</v>
      </c>
      <c r="G22" s="22">
        <v>1400</v>
      </c>
      <c r="H22" s="22">
        <v>1400</v>
      </c>
    </row>
    <row r="23" spans="2:8" x14ac:dyDescent="0.15">
      <c r="B23" s="32" t="s">
        <v>164</v>
      </c>
      <c r="C23" s="22">
        <v>2034</v>
      </c>
      <c r="F23" s="32" t="s">
        <v>226</v>
      </c>
      <c r="G23" s="22">
        <v>510</v>
      </c>
      <c r="H23" s="22">
        <v>510</v>
      </c>
    </row>
    <row r="24" spans="2:8" x14ac:dyDescent="0.15">
      <c r="B24" s="32" t="s">
        <v>165</v>
      </c>
      <c r="C24" s="22">
        <v>1990</v>
      </c>
      <c r="F24" s="32" t="s">
        <v>192</v>
      </c>
      <c r="G24" s="22">
        <v>8829</v>
      </c>
      <c r="H24" s="22">
        <v>8829</v>
      </c>
    </row>
    <row r="25" spans="2:8" x14ac:dyDescent="0.15">
      <c r="B25" s="32" t="s">
        <v>166</v>
      </c>
      <c r="C25" s="22">
        <v>1985</v>
      </c>
      <c r="F25" s="32" t="s">
        <v>193</v>
      </c>
      <c r="G25" s="22">
        <v>6500</v>
      </c>
      <c r="H25" s="22">
        <v>6500</v>
      </c>
    </row>
    <row r="26" spans="2:8" x14ac:dyDescent="0.15">
      <c r="B26" s="32" t="s">
        <v>167</v>
      </c>
      <c r="C26" s="22">
        <v>1976</v>
      </c>
      <c r="F26" s="32" t="s">
        <v>194</v>
      </c>
      <c r="G26" s="22">
        <v>1200</v>
      </c>
      <c r="H26" s="22">
        <v>1200</v>
      </c>
    </row>
    <row r="27" spans="2:8" x14ac:dyDescent="0.15">
      <c r="B27" s="32" t="s">
        <v>168</v>
      </c>
      <c r="C27" s="22">
        <v>1972</v>
      </c>
      <c r="F27" s="32" t="s">
        <v>195</v>
      </c>
      <c r="G27" s="22">
        <v>2300</v>
      </c>
      <c r="H27" s="22">
        <v>2300</v>
      </c>
    </row>
    <row r="28" spans="2:8" x14ac:dyDescent="0.15">
      <c r="B28" s="32" t="s">
        <v>169</v>
      </c>
      <c r="C28" s="22">
        <v>1907</v>
      </c>
      <c r="F28" s="32" t="s">
        <v>196</v>
      </c>
      <c r="G28" s="22">
        <v>3220</v>
      </c>
      <c r="H28" s="22">
        <v>3220</v>
      </c>
    </row>
    <row r="29" spans="2:8" x14ac:dyDescent="0.15">
      <c r="B29" s="32" t="s">
        <v>170</v>
      </c>
      <c r="C29" s="22">
        <v>1605</v>
      </c>
      <c r="F29" s="32" t="s">
        <v>197</v>
      </c>
      <c r="G29" s="22">
        <v>2760</v>
      </c>
      <c r="H29" s="22">
        <v>2760</v>
      </c>
    </row>
    <row r="30" spans="2:8" x14ac:dyDescent="0.15">
      <c r="B30" s="32" t="s">
        <v>171</v>
      </c>
      <c r="C30" s="22">
        <v>1554</v>
      </c>
      <c r="F30" s="32" t="s">
        <v>198</v>
      </c>
      <c r="G30" s="22">
        <v>2929</v>
      </c>
      <c r="H30" s="22">
        <v>2929</v>
      </c>
    </row>
    <row r="31" spans="2:8" x14ac:dyDescent="0.15">
      <c r="B31" s="32" t="s">
        <v>172</v>
      </c>
      <c r="C31" s="22">
        <v>1212</v>
      </c>
      <c r="F31" s="32" t="s">
        <v>199</v>
      </c>
      <c r="G31" s="22">
        <v>10000</v>
      </c>
      <c r="H31" s="22">
        <v>29349</v>
      </c>
    </row>
    <row r="32" spans="2:8" x14ac:dyDescent="0.15">
      <c r="B32" s="32" t="s">
        <v>173</v>
      </c>
      <c r="C32" s="22">
        <v>993</v>
      </c>
      <c r="F32" s="32" t="s">
        <v>200</v>
      </c>
      <c r="G32" s="22">
        <v>18253</v>
      </c>
      <c r="H32" s="22">
        <v>18253</v>
      </c>
    </row>
    <row r="33" spans="2:8" x14ac:dyDescent="0.15">
      <c r="B33" s="32" t="s">
        <v>174</v>
      </c>
      <c r="C33" s="22">
        <v>843</v>
      </c>
      <c r="F33" s="32" t="s">
        <v>201</v>
      </c>
      <c r="G33" s="22">
        <v>2000</v>
      </c>
      <c r="H33" s="22">
        <v>2000</v>
      </c>
    </row>
    <row r="34" spans="2:8" x14ac:dyDescent="0.15">
      <c r="B34" s="35" t="s">
        <v>231</v>
      </c>
      <c r="C34" s="22"/>
      <c r="F34" s="32" t="s">
        <v>202</v>
      </c>
      <c r="G34" s="22">
        <v>5000</v>
      </c>
      <c r="H34" s="22">
        <v>5000</v>
      </c>
    </row>
    <row r="35" spans="2:8" x14ac:dyDescent="0.15">
      <c r="B35" s="32" t="s">
        <v>175</v>
      </c>
      <c r="C35" s="22">
        <v>2354</v>
      </c>
      <c r="F35" s="32" t="s">
        <v>203</v>
      </c>
      <c r="G35" s="22">
        <v>2200</v>
      </c>
      <c r="H35" s="22">
        <v>2200</v>
      </c>
    </row>
    <row r="36" spans="2:8" x14ac:dyDescent="0.15">
      <c r="B36" s="32" t="s">
        <v>176</v>
      </c>
      <c r="C36" s="22">
        <v>2207</v>
      </c>
      <c r="F36" s="32" t="s">
        <v>204</v>
      </c>
      <c r="G36" s="22">
        <v>1280</v>
      </c>
      <c r="H36" s="22">
        <v>1280</v>
      </c>
    </row>
    <row r="37" spans="2:8" x14ac:dyDescent="0.15">
      <c r="B37" s="32" t="s">
        <v>177</v>
      </c>
      <c r="C37" s="22">
        <v>2101</v>
      </c>
      <c r="F37" s="32" t="s">
        <v>205</v>
      </c>
      <c r="G37" s="22">
        <v>2600</v>
      </c>
      <c r="H37" s="22">
        <v>2600</v>
      </c>
    </row>
    <row r="38" spans="2:8" x14ac:dyDescent="0.15">
      <c r="B38" s="32" t="s">
        <v>178</v>
      </c>
      <c r="C38" s="22">
        <v>2066</v>
      </c>
      <c r="F38" s="32" t="s">
        <v>206</v>
      </c>
      <c r="G38" s="22">
        <v>13546</v>
      </c>
      <c r="H38" s="22">
        <v>13546</v>
      </c>
    </row>
    <row r="39" spans="2:8" x14ac:dyDescent="0.15">
      <c r="B39" s="32" t="s">
        <v>179</v>
      </c>
      <c r="C39" s="22">
        <v>1746</v>
      </c>
      <c r="F39" s="32" t="s">
        <v>207</v>
      </c>
      <c r="G39" s="22">
        <v>5500</v>
      </c>
      <c r="H39" s="22">
        <v>5500</v>
      </c>
    </row>
    <row r="40" spans="2:8" x14ac:dyDescent="0.15">
      <c r="B40" s="32" t="s">
        <v>180</v>
      </c>
      <c r="C40" s="22">
        <v>1649</v>
      </c>
      <c r="F40" s="32" t="s">
        <v>208</v>
      </c>
      <c r="G40" s="22">
        <v>4000</v>
      </c>
      <c r="H40" s="22">
        <v>4000</v>
      </c>
    </row>
    <row r="41" spans="2:8" x14ac:dyDescent="0.15">
      <c r="B41" s="32" t="s">
        <v>181</v>
      </c>
      <c r="C41" s="22">
        <v>1529</v>
      </c>
      <c r="F41" s="32" t="s">
        <v>209</v>
      </c>
      <c r="G41" s="22">
        <v>2600</v>
      </c>
      <c r="H41" s="22">
        <v>2600</v>
      </c>
    </row>
    <row r="42" spans="2:8" ht="14.25" thickBot="1" x14ac:dyDescent="0.2">
      <c r="B42" s="32" t="s">
        <v>182</v>
      </c>
      <c r="C42" s="22">
        <v>1379</v>
      </c>
      <c r="F42" s="26" t="s">
        <v>210</v>
      </c>
      <c r="G42" s="47">
        <v>4400</v>
      </c>
      <c r="H42" s="47">
        <v>4400</v>
      </c>
    </row>
    <row r="43" spans="2:8" x14ac:dyDescent="0.15">
      <c r="B43" s="32" t="s">
        <v>183</v>
      </c>
      <c r="C43" s="22">
        <v>1327</v>
      </c>
    </row>
    <row r="44" spans="2:8" x14ac:dyDescent="0.15">
      <c r="B44" s="32" t="s">
        <v>184</v>
      </c>
      <c r="C44" s="22">
        <v>1319</v>
      </c>
    </row>
    <row r="45" spans="2:8" x14ac:dyDescent="0.15">
      <c r="B45" s="32" t="s">
        <v>185</v>
      </c>
      <c r="C45" s="22">
        <v>1289</v>
      </c>
    </row>
    <row r="46" spans="2:8" x14ac:dyDescent="0.15">
      <c r="B46" s="32" t="s">
        <v>186</v>
      </c>
      <c r="C46" s="22">
        <v>1269</v>
      </c>
    </row>
    <row r="47" spans="2:8" ht="14.25" thickBot="1" x14ac:dyDescent="0.2">
      <c r="B47" s="26" t="s">
        <v>187</v>
      </c>
      <c r="C47" s="29">
        <v>1221</v>
      </c>
    </row>
    <row r="48" spans="2:8" x14ac:dyDescent="0.15">
      <c r="B48" s="5" t="s">
        <v>227</v>
      </c>
    </row>
    <row r="49" spans="2:2" x14ac:dyDescent="0.15">
      <c r="B49" s="5" t="s">
        <v>232</v>
      </c>
    </row>
    <row r="50" spans="2:2" x14ac:dyDescent="0.15">
      <c r="B50" s="5" t="s">
        <v>235</v>
      </c>
    </row>
  </sheetData>
  <mergeCells count="1">
    <mergeCell ref="G3:H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'4'!Print_Area</vt:lpstr>
      <vt:lpstr>'5'!Print_Area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2024-03-12T04:10:58Z</dcterms:modified>
</cp:coreProperties>
</file>