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23110\e\広報ＣＰ　Ｍドライブ\統計担当\統計書・上田市の統計\R5 上田市の統計\★②上田市の統計照会様式マクロ\"/>
    </mc:Choice>
  </mc:AlternateContent>
  <xr:revisionPtr revIDLastSave="0" documentId="13_ncr:1_{059F207F-09B2-4AFE-A427-77DBE3FEC82F}" xr6:coauthVersionLast="36" xr6:coauthVersionMax="47" xr10:uidLastSave="{00000000-0000-0000-0000-000000000000}"/>
  <bookViews>
    <workbookView xWindow="3765" yWindow="3765" windowWidth="21600" windowHeight="11295" firstSheet="15" activeTab="19" xr2:uid="{00000000-000D-0000-FFFF-FFFF00000000}"/>
  </bookViews>
  <sheets>
    <sheet name="年度表" sheetId="36" r:id="rId1"/>
    <sheet name="60　様式⑳" sheetId="2" r:id="rId2"/>
    <sheet name="61" sheetId="3" r:id="rId3"/>
    <sheet name="62" sheetId="5" r:id="rId4"/>
    <sheet name="63様式(47)" sheetId="6" r:id="rId5"/>
    <sheet name="64　様式（21）" sheetId="8" r:id="rId6"/>
    <sheet name="65　様式（22）" sheetId="9" r:id="rId7"/>
    <sheet name="66　様式（23）" sheetId="57" r:id="rId8"/>
    <sheet name="67　様式（24）" sheetId="58" r:id="rId9"/>
    <sheet name="68 様式（25）" sheetId="12" r:id="rId10"/>
    <sheet name="69　様式（26）" sheetId="13" r:id="rId11"/>
    <sheet name="70　様式（27）" sheetId="14" r:id="rId12"/>
    <sheet name="71　様式（28）" sheetId="62" r:id="rId13"/>
    <sheet name="72 様式（29）" sheetId="16" r:id="rId14"/>
    <sheet name="73様式（30）" sheetId="17" r:id="rId15"/>
    <sheet name="74様式（30）" sheetId="19" r:id="rId16"/>
    <sheet name="75 様式（31）" sheetId="20" r:id="rId17"/>
    <sheet name="76 " sheetId="21" r:id="rId18"/>
    <sheet name="77" sheetId="22" r:id="rId19"/>
    <sheet name="78" sheetId="23" r:id="rId20"/>
    <sheet name="79" sheetId="24" r:id="rId21"/>
    <sheet name="80 " sheetId="25" r:id="rId22"/>
    <sheet name="81" sheetId="26" r:id="rId23"/>
    <sheet name="82" sheetId="27" r:id="rId24"/>
    <sheet name="83" sheetId="28" r:id="rId25"/>
    <sheet name="84" sheetId="29" r:id="rId26"/>
    <sheet name="85" sheetId="30" r:id="rId27"/>
    <sheet name="86" sheetId="31" r:id="rId28"/>
    <sheet name="87" sheetId="32" r:id="rId29"/>
    <sheet name="88" sheetId="35" r:id="rId30"/>
  </sheets>
  <externalReferences>
    <externalReference r:id="rId31"/>
  </externalReferences>
  <definedNames>
    <definedName name="_xlnm.Print_Area" localSheetId="1">'60　様式⑳'!$A$1:$M$20</definedName>
    <definedName name="_xlnm.Print_Area" localSheetId="2">'61'!$A$1:$M$33</definedName>
    <definedName name="_xlnm.Print_Area" localSheetId="3">'62'!$A$1:$M$20</definedName>
    <definedName name="_xlnm.Print_Area" localSheetId="4">'63様式(47)'!$A$1:$AD$50</definedName>
    <definedName name="_xlnm.Print_Area" localSheetId="5">'64　様式（21）'!$A$1:$T$35</definedName>
    <definedName name="_xlnm.Print_Area" localSheetId="6">'65　様式（22）'!$A$1:$U$43</definedName>
    <definedName name="_xlnm.Print_Area" localSheetId="7">'66　様式（23）'!$A$1:$L$30</definedName>
    <definedName name="_xlnm.Print_Area" localSheetId="8">'67　様式（24）'!$A$1:$K$26</definedName>
    <definedName name="_xlnm.Print_Area" localSheetId="9">'68 様式（25）'!$A$1:$O$41</definedName>
    <definedName name="_xlnm.Print_Area" localSheetId="10">'69　様式（26）'!$A$1:$O$15</definedName>
    <definedName name="_xlnm.Print_Area" localSheetId="11">'70　様式（27）'!$A$1:$X$14</definedName>
    <definedName name="_xlnm.Print_Area" localSheetId="12">'71　様式（28）'!$A$1:$P$30</definedName>
    <definedName name="_xlnm.Print_Area" localSheetId="13">'72 様式（29）'!$A$1:$N$60</definedName>
    <definedName name="_xlnm.Print_Area" localSheetId="14">'73様式（30）'!$A$1:$O$14</definedName>
    <definedName name="_xlnm.Print_Area" localSheetId="15">'74様式（30）'!$A$1:$O$14</definedName>
    <definedName name="_xlnm.Print_Area" localSheetId="16">'75 様式（31）'!$A$1:$K$41</definedName>
    <definedName name="_xlnm.Print_Area" localSheetId="17">'76 '!$A$1:$M$42</definedName>
    <definedName name="_xlnm.Print_Area" localSheetId="18">'77'!$A$1:$G$100</definedName>
    <definedName name="_xlnm.Print_Area" localSheetId="19">'78'!$A$1:$I$84</definedName>
    <definedName name="_xlnm.Print_Area" localSheetId="20">'79'!$A$1:$H$19</definedName>
    <definedName name="_xlnm.Print_Area" localSheetId="21">'80 '!$A$1:$M$23</definedName>
    <definedName name="_xlnm.Print_Area" localSheetId="22">'81'!$A$1:$K$13</definedName>
    <definedName name="_xlnm.Print_Area" localSheetId="23">'82'!$A$1:$I$13</definedName>
    <definedName name="_xlnm.Print_Area" localSheetId="24">'83'!$A$1:$H$15</definedName>
    <definedName name="_xlnm.Print_Area" localSheetId="25">'84'!$A$1:$Q$24</definedName>
    <definedName name="_xlnm.Print_Area" localSheetId="26">'85'!$A$1:$I$13</definedName>
    <definedName name="_xlnm.Print_Area" localSheetId="27">'86'!$A$1:$K$15</definedName>
    <definedName name="_xlnm.Print_Area" localSheetId="28">'87'!$A$1:$Q$17</definedName>
    <definedName name="_xlnm.Print_Area" localSheetId="29">'88'!$A$1:$J$345</definedName>
  </definedNames>
  <calcPr calcId="191029"/>
</workbook>
</file>

<file path=xl/calcChain.xml><?xml version="1.0" encoding="utf-8"?>
<calcChain xmlns="http://schemas.openxmlformats.org/spreadsheetml/2006/main">
  <c r="F11" i="57" l="1"/>
  <c r="H7" i="23" l="1"/>
  <c r="H64" i="23" l="1"/>
  <c r="G11" i="57" l="1"/>
  <c r="H11" i="57"/>
  <c r="I11" i="57"/>
  <c r="J11" i="57"/>
  <c r="K11" i="57"/>
  <c r="E11" i="57"/>
  <c r="D11" i="57"/>
  <c r="E11" i="58" l="1"/>
  <c r="F11" i="58"/>
  <c r="G11" i="58"/>
  <c r="H11" i="58"/>
  <c r="I11" i="58"/>
  <c r="J11" i="58"/>
  <c r="D11" i="58"/>
  <c r="C11" i="58"/>
  <c r="C11" i="14"/>
  <c r="D12" i="13"/>
  <c r="H12" i="13"/>
  <c r="G12" i="13"/>
  <c r="F38" i="12"/>
  <c r="G38" i="12"/>
  <c r="H38" i="12"/>
  <c r="I38" i="12"/>
  <c r="J38" i="12"/>
  <c r="N38" i="12"/>
  <c r="E36" i="12"/>
  <c r="F36" i="12"/>
  <c r="G36" i="12"/>
  <c r="H36" i="12"/>
  <c r="I36" i="12"/>
  <c r="J36" i="12"/>
  <c r="K36" i="12"/>
  <c r="K37" i="12" s="1"/>
  <c r="K38" i="12" s="1"/>
  <c r="L36" i="12"/>
  <c r="L37" i="12" s="1"/>
  <c r="M36" i="12"/>
  <c r="M37" i="12" s="1"/>
  <c r="M38" i="12" s="1"/>
  <c r="N36" i="12"/>
  <c r="D36" i="12"/>
  <c r="D34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D38" i="9"/>
  <c r="F40" i="9" s="1"/>
  <c r="D40" i="9" l="1"/>
  <c r="S40" i="9"/>
  <c r="Q40" i="9"/>
  <c r="O40" i="9"/>
  <c r="M40" i="9"/>
  <c r="K40" i="9"/>
  <c r="I40" i="9"/>
  <c r="G40" i="9"/>
  <c r="E40" i="9"/>
  <c r="T40" i="9"/>
  <c r="R40" i="9"/>
  <c r="P40" i="9"/>
  <c r="N40" i="9"/>
  <c r="L40" i="9"/>
  <c r="J40" i="9"/>
  <c r="H40" i="9"/>
  <c r="L38" i="12"/>
  <c r="E38" i="12"/>
  <c r="D38" i="12"/>
  <c r="F13" i="8"/>
  <c r="E14" i="8"/>
  <c r="D23" i="8"/>
  <c r="D24" i="8"/>
  <c r="D14" i="8" s="1"/>
  <c r="D25" i="8"/>
  <c r="D26" i="8"/>
  <c r="D27" i="8"/>
  <c r="D28" i="8"/>
  <c r="D29" i="8"/>
  <c r="D30" i="8"/>
  <c r="D31" i="8"/>
  <c r="D32" i="8"/>
  <c r="D33" i="8"/>
  <c r="D22" i="8"/>
  <c r="F14" i="8"/>
  <c r="F22" i="8"/>
  <c r="F24" i="8"/>
  <c r="F25" i="8"/>
  <c r="F26" i="8"/>
  <c r="F27" i="8"/>
  <c r="F28" i="8"/>
  <c r="F29" i="8"/>
  <c r="F30" i="8"/>
  <c r="F31" i="8"/>
  <c r="F32" i="8"/>
  <c r="F33" i="8"/>
  <c r="F23" i="8"/>
  <c r="G23" i="8" l="1"/>
  <c r="H23" i="8"/>
  <c r="R14" i="8" l="1"/>
  <c r="S14" i="8"/>
  <c r="G24" i="8"/>
  <c r="G25" i="8"/>
  <c r="G26" i="8"/>
  <c r="G27" i="8"/>
  <c r="G28" i="8"/>
  <c r="G29" i="8"/>
  <c r="G30" i="8"/>
  <c r="G31" i="8"/>
  <c r="G32" i="8"/>
  <c r="G33" i="8"/>
  <c r="G22" i="8"/>
  <c r="V22" i="8" s="1"/>
  <c r="H22" i="8"/>
  <c r="G25" i="6"/>
  <c r="H24" i="8"/>
  <c r="H25" i="8"/>
  <c r="H26" i="8"/>
  <c r="H27" i="8"/>
  <c r="H28" i="8"/>
  <c r="H29" i="8"/>
  <c r="H30" i="8"/>
  <c r="H31" i="8"/>
  <c r="H32" i="8"/>
  <c r="H33" i="8"/>
  <c r="I14" i="8"/>
  <c r="J14" i="8"/>
  <c r="K14" i="8"/>
  <c r="L14" i="8"/>
  <c r="M14" i="8"/>
  <c r="N14" i="8"/>
  <c r="O14" i="8"/>
  <c r="P14" i="8"/>
  <c r="Q14" i="8"/>
  <c r="G14" i="8" l="1"/>
  <c r="H14" i="8"/>
  <c r="H24" i="6"/>
  <c r="H25" i="6" l="1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D24" i="6" l="1"/>
  <c r="D25" i="6"/>
  <c r="D26" i="6"/>
  <c r="D27" i="6"/>
  <c r="D28" i="6"/>
  <c r="D29" i="6"/>
  <c r="D30" i="6"/>
  <c r="D31" i="6"/>
  <c r="D32" i="6"/>
  <c r="D33" i="6"/>
  <c r="D34" i="6"/>
  <c r="D35" i="6"/>
  <c r="D36" i="6"/>
  <c r="E66" i="22" l="1"/>
  <c r="E3" i="22"/>
  <c r="C38" i="20"/>
  <c r="B38" i="20"/>
  <c r="C37" i="20"/>
  <c r="B37" i="20"/>
  <c r="B36" i="20"/>
  <c r="B35" i="20"/>
  <c r="B34" i="20"/>
  <c r="C26" i="20"/>
  <c r="B26" i="20"/>
  <c r="C25" i="20"/>
  <c r="B25" i="20"/>
  <c r="B24" i="20"/>
  <c r="B23" i="20"/>
  <c r="B22" i="20"/>
  <c r="C14" i="20"/>
  <c r="B14" i="20"/>
  <c r="C13" i="20"/>
  <c r="B13" i="20"/>
  <c r="B12" i="20"/>
  <c r="B11" i="20"/>
  <c r="B10" i="20"/>
  <c r="B12" i="19"/>
  <c r="B11" i="19"/>
  <c r="B10" i="19"/>
  <c r="B9" i="19"/>
  <c r="B8" i="19"/>
  <c r="B12" i="17"/>
  <c r="B11" i="17"/>
  <c r="B10" i="17"/>
  <c r="B9" i="17"/>
  <c r="B8" i="17"/>
  <c r="B27" i="62"/>
  <c r="B25" i="62"/>
  <c r="B23" i="62"/>
  <c r="B21" i="62"/>
  <c r="B19" i="62"/>
  <c r="B14" i="62"/>
  <c r="B12" i="62"/>
  <c r="B10" i="62"/>
  <c r="B8" i="62"/>
  <c r="B6" i="62"/>
  <c r="B11" i="14"/>
  <c r="B10" i="14"/>
  <c r="B9" i="14"/>
  <c r="B8" i="14"/>
  <c r="B7" i="14"/>
  <c r="B12" i="13"/>
  <c r="B11" i="13"/>
  <c r="B10" i="13"/>
  <c r="B9" i="13"/>
  <c r="B8" i="13"/>
  <c r="B35" i="12"/>
  <c r="N32" i="12"/>
  <c r="M32" i="12"/>
  <c r="L32" i="12"/>
  <c r="K32" i="12"/>
  <c r="J32" i="12"/>
  <c r="I32" i="12"/>
  <c r="H32" i="12"/>
  <c r="G32" i="12"/>
  <c r="F32" i="12"/>
  <c r="E32" i="12"/>
  <c r="D30" i="12"/>
  <c r="D29" i="12"/>
  <c r="B29" i="12"/>
  <c r="D28" i="12"/>
  <c r="B23" i="12"/>
  <c r="B17" i="12"/>
  <c r="B11" i="12"/>
  <c r="E22" i="58"/>
  <c r="H17" i="58"/>
  <c r="E17" i="58"/>
  <c r="H16" i="58"/>
  <c r="E16" i="58"/>
  <c r="B11" i="58"/>
  <c r="B10" i="58"/>
  <c r="B9" i="58"/>
  <c r="B8" i="58"/>
  <c r="B7" i="58"/>
  <c r="B12" i="57"/>
  <c r="B11" i="57"/>
  <c r="B10" i="57"/>
  <c r="B9" i="57"/>
  <c r="B8" i="57"/>
  <c r="B7" i="57"/>
  <c r="B37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2" i="9"/>
  <c r="B31" i="9"/>
  <c r="B25" i="9"/>
  <c r="B19" i="9"/>
  <c r="B13" i="9"/>
  <c r="B15" i="8"/>
  <c r="B14" i="8"/>
  <c r="B13" i="8"/>
  <c r="B12" i="8"/>
  <c r="B11" i="8"/>
  <c r="B10" i="8"/>
  <c r="AG48" i="6"/>
  <c r="I48" i="6"/>
  <c r="D48" i="6"/>
  <c r="AG47" i="6"/>
  <c r="I47" i="6"/>
  <c r="D47" i="6"/>
  <c r="AG46" i="6"/>
  <c r="I46" i="6"/>
  <c r="D46" i="6"/>
  <c r="AG45" i="6"/>
  <c r="I45" i="6"/>
  <c r="D45" i="6"/>
  <c r="AG44" i="6"/>
  <c r="I44" i="6"/>
  <c r="D44" i="6"/>
  <c r="AG43" i="6"/>
  <c r="I43" i="6"/>
  <c r="D43" i="6"/>
  <c r="AG42" i="6"/>
  <c r="I42" i="6"/>
  <c r="AF42" i="6"/>
  <c r="D42" i="6"/>
  <c r="AG41" i="6"/>
  <c r="I41" i="6"/>
  <c r="AF41" i="6"/>
  <c r="D41" i="6"/>
  <c r="AG40" i="6"/>
  <c r="I40" i="6"/>
  <c r="AF40" i="6"/>
  <c r="D40" i="6"/>
  <c r="AG39" i="6"/>
  <c r="I39" i="6"/>
  <c r="AF39" i="6"/>
  <c r="D39" i="6"/>
  <c r="AG38" i="6"/>
  <c r="I38" i="6"/>
  <c r="AF38" i="6"/>
  <c r="D38" i="6"/>
  <c r="AG37" i="6"/>
  <c r="I37" i="6"/>
  <c r="AF37" i="6"/>
  <c r="D37" i="6"/>
  <c r="AG36" i="6"/>
  <c r="I36" i="6"/>
  <c r="AG35" i="6"/>
  <c r="I35" i="6"/>
  <c r="G35" i="6"/>
  <c r="AG34" i="6"/>
  <c r="I34" i="6"/>
  <c r="AG33" i="6"/>
  <c r="I33" i="6"/>
  <c r="AF33" i="6"/>
  <c r="AG32" i="6"/>
  <c r="I32" i="6"/>
  <c r="AG31" i="6"/>
  <c r="I31" i="6"/>
  <c r="AF31" i="6"/>
  <c r="AG30" i="6"/>
  <c r="I30" i="6"/>
  <c r="AF30" i="6"/>
  <c r="AG29" i="6"/>
  <c r="I29" i="6"/>
  <c r="AF29" i="6"/>
  <c r="AG28" i="6"/>
  <c r="I28" i="6"/>
  <c r="AG27" i="6"/>
  <c r="I27" i="6"/>
  <c r="AF27" i="6"/>
  <c r="AG26" i="6"/>
  <c r="I26" i="6"/>
  <c r="AG25" i="6"/>
  <c r="I25" i="6"/>
  <c r="AF25" i="6"/>
  <c r="AG24" i="6"/>
  <c r="I24" i="6"/>
  <c r="AF24" i="6"/>
  <c r="B15" i="6"/>
  <c r="AG14" i="6"/>
  <c r="AF14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B14" i="6"/>
  <c r="B13" i="6"/>
  <c r="B12" i="6"/>
  <c r="B11" i="6"/>
  <c r="I3" i="5"/>
  <c r="I3" i="3"/>
  <c r="J3" i="2"/>
  <c r="J28" i="36"/>
  <c r="A17" i="36"/>
  <c r="A6" i="36"/>
  <c r="A5" i="36"/>
  <c r="A4" i="36"/>
  <c r="A3" i="36"/>
  <c r="A2" i="36"/>
  <c r="G44" i="6" l="1"/>
  <c r="G48" i="6"/>
  <c r="AF48" i="6"/>
  <c r="G47" i="6"/>
  <c r="AF47" i="6"/>
  <c r="G46" i="6"/>
  <c r="AF46" i="6"/>
  <c r="G45" i="6"/>
  <c r="AF45" i="6"/>
  <c r="AF44" i="6"/>
  <c r="G43" i="6"/>
  <c r="AF43" i="6"/>
  <c r="G36" i="6"/>
  <c r="AF36" i="6"/>
  <c r="AF35" i="6"/>
  <c r="G34" i="6"/>
  <c r="AF34" i="6"/>
  <c r="G33" i="6"/>
  <c r="G32" i="6"/>
  <c r="AF32" i="6"/>
  <c r="G31" i="6"/>
  <c r="G30" i="6"/>
  <c r="G29" i="6"/>
  <c r="G28" i="6"/>
  <c r="AF28" i="6"/>
  <c r="G27" i="6"/>
  <c r="G26" i="6"/>
  <c r="AF26" i="6"/>
  <c r="G24" i="6"/>
  <c r="I15" i="6"/>
  <c r="G37" i="6"/>
  <c r="G38" i="6"/>
  <c r="G39" i="6"/>
  <c r="G41" i="6"/>
  <c r="G42" i="6"/>
  <c r="G40" i="6"/>
  <c r="AG15" i="6"/>
  <c r="H15" i="6"/>
  <c r="AF15" i="6"/>
  <c r="G15" i="6" l="1"/>
  <c r="V32" i="8"/>
  <c r="V30" i="8"/>
  <c r="V28" i="8"/>
  <c r="V26" i="8"/>
  <c r="V24" i="8"/>
  <c r="V33" i="8"/>
  <c r="V31" i="8"/>
  <c r="V29" i="8"/>
  <c r="V27" i="8"/>
  <c r="V25" i="8"/>
  <c r="V23" i="8"/>
</calcChain>
</file>

<file path=xl/sharedStrings.xml><?xml version="1.0" encoding="utf-8"?>
<sst xmlns="http://schemas.openxmlformats.org/spreadsheetml/2006/main" count="3514" uniqueCount="1389">
  <si>
    <t>年度</t>
    <rPh sb="0" eb="2">
      <t>ネンド</t>
    </rPh>
    <phoneticPr fontId="6"/>
  </si>
  <si>
    <t>学校区分</t>
    <rPh sb="0" eb="2">
      <t>ガッコウ</t>
    </rPh>
    <rPh sb="2" eb="4">
      <t>クブン</t>
    </rPh>
    <phoneticPr fontId="6"/>
  </si>
  <si>
    <t>高等学校</t>
  </si>
  <si>
    <t>中学校</t>
  </si>
  <si>
    <t>小学校</t>
  </si>
  <si>
    <t>幼稚園</t>
  </si>
  <si>
    <t>各種学校</t>
  </si>
  <si>
    <t>専修学校</t>
  </si>
  <si>
    <t>養護学校</t>
  </si>
  <si>
    <t>大学</t>
    <rPh sb="0" eb="1">
      <t>ダイ</t>
    </rPh>
    <rPh sb="1" eb="2">
      <t>ガク</t>
    </rPh>
    <phoneticPr fontId="7"/>
  </si>
  <si>
    <t>短期大学</t>
    <rPh sb="0" eb="2">
      <t>タンキ</t>
    </rPh>
    <rPh sb="2" eb="4">
      <t>ダイガク</t>
    </rPh>
    <phoneticPr fontId="7"/>
  </si>
  <si>
    <t>短期大学校</t>
    <rPh sb="0" eb="2">
      <t>タンキ</t>
    </rPh>
    <rPh sb="2" eb="5">
      <t>ダイガッコウ</t>
    </rPh>
    <phoneticPr fontId="7"/>
  </si>
  <si>
    <t>学校数</t>
    <rPh sb="0" eb="2">
      <t>ガッコウ</t>
    </rPh>
    <rPh sb="2" eb="3">
      <t>スウ</t>
    </rPh>
    <phoneticPr fontId="9"/>
  </si>
  <si>
    <t>教員数</t>
    <rPh sb="0" eb="2">
      <t>キョウイン</t>
    </rPh>
    <rPh sb="2" eb="3">
      <t>スウ</t>
    </rPh>
    <phoneticPr fontId="9"/>
  </si>
  <si>
    <t>総数</t>
    <rPh sb="0" eb="2">
      <t>ソウスウ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</si>
  <si>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</si>
  <si>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</si>
  <si>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事務職員ほか</t>
    <rPh sb="0" eb="2">
      <t>ジム</t>
    </rPh>
    <rPh sb="2" eb="4">
      <t>ショクイン</t>
    </rPh>
    <phoneticPr fontId="9"/>
  </si>
  <si>
    <t>在学者数</t>
    <rPh sb="0" eb="2">
      <t>ザイガク</t>
    </rPh>
    <rPh sb="2" eb="3">
      <t>シャ</t>
    </rPh>
    <rPh sb="3" eb="4">
      <t>スウ</t>
    </rPh>
    <phoneticPr fontId="9"/>
  </si>
  <si>
    <t>校</t>
    <rPh sb="0" eb="1">
      <t>コウ</t>
    </rPh>
    <phoneticPr fontId="9"/>
  </si>
  <si>
    <t>人</t>
    <rPh sb="0" eb="1">
      <t>ニン</t>
    </rPh>
    <phoneticPr fontId="9"/>
  </si>
  <si>
    <t>-</t>
  </si>
  <si>
    <t>資料 ： 学校基本調査、各学校</t>
    <phoneticPr fontId="9"/>
  </si>
  <si>
    <t>学校名</t>
    <rPh sb="0" eb="3">
      <t>ガッコウメイ</t>
    </rPh>
    <phoneticPr fontId="6"/>
  </si>
  <si>
    <t>東</t>
  </si>
  <si>
    <t>西</t>
  </si>
  <si>
    <t>北</t>
  </si>
  <si>
    <t>東塩田</t>
  </si>
  <si>
    <t>中塩田</t>
  </si>
  <si>
    <t>塩田西</t>
  </si>
  <si>
    <t>南</t>
  </si>
  <si>
    <t>丸子中央</t>
    <rPh sb="0" eb="2">
      <t>マルコ</t>
    </rPh>
    <rPh sb="2" eb="4">
      <t>チュウオウ</t>
    </rPh>
    <phoneticPr fontId="7"/>
  </si>
  <si>
    <t>丸子北</t>
    <rPh sb="0" eb="2">
      <t>マルコ</t>
    </rPh>
    <rPh sb="2" eb="3">
      <t>キタ</t>
    </rPh>
    <phoneticPr fontId="7"/>
  </si>
  <si>
    <t>長</t>
    <rPh sb="0" eb="1">
      <t>オサ</t>
    </rPh>
    <phoneticPr fontId="7"/>
  </si>
  <si>
    <t>清明</t>
  </si>
  <si>
    <t>城下</t>
  </si>
  <si>
    <t>塩尻</t>
  </si>
  <si>
    <t>川辺</t>
  </si>
  <si>
    <t>神川</t>
  </si>
  <si>
    <t>神科</t>
  </si>
  <si>
    <t>豊殿</t>
  </si>
  <si>
    <t>浦里</t>
  </si>
  <si>
    <t>川西</t>
  </si>
  <si>
    <t>西内</t>
    <rPh sb="0" eb="1">
      <t>ニシ</t>
    </rPh>
    <rPh sb="1" eb="2">
      <t>ウチ</t>
    </rPh>
    <phoneticPr fontId="7"/>
  </si>
  <si>
    <t>塩川</t>
    <rPh sb="0" eb="1">
      <t>シオ</t>
    </rPh>
    <rPh sb="1" eb="2">
      <t>ガワ</t>
    </rPh>
    <phoneticPr fontId="7"/>
  </si>
  <si>
    <t>傍陽</t>
    <rPh sb="0" eb="1">
      <t>カタワ</t>
    </rPh>
    <rPh sb="1" eb="2">
      <t>ヨウ</t>
    </rPh>
    <phoneticPr fontId="7"/>
  </si>
  <si>
    <t>本原</t>
    <rPh sb="0" eb="1">
      <t>ホン</t>
    </rPh>
    <rPh sb="1" eb="2">
      <t>ハラ</t>
    </rPh>
    <phoneticPr fontId="7"/>
  </si>
  <si>
    <t>菅平</t>
    <rPh sb="0" eb="1">
      <t>スガ</t>
    </rPh>
    <rPh sb="1" eb="2">
      <t>ダイラ</t>
    </rPh>
    <phoneticPr fontId="7"/>
  </si>
  <si>
    <t>武石</t>
    <rPh sb="0" eb="1">
      <t>タケシ</t>
    </rPh>
    <rPh sb="1" eb="2">
      <t>イシ</t>
    </rPh>
    <phoneticPr fontId="7"/>
  </si>
  <si>
    <t>創立年月</t>
    <rPh sb="0" eb="2">
      <t>ソウリツ</t>
    </rPh>
    <rPh sb="2" eb="4">
      <t>ネンゲツ</t>
    </rPh>
    <phoneticPr fontId="9"/>
  </si>
  <si>
    <t>教室数</t>
    <rPh sb="0" eb="2">
      <t>キョウシツ</t>
    </rPh>
    <rPh sb="2" eb="3">
      <t>スウ</t>
    </rPh>
    <phoneticPr fontId="9"/>
  </si>
  <si>
    <t>普通</t>
    <rPh sb="0" eb="2">
      <t>フツウ</t>
    </rPh>
    <phoneticPr fontId="9"/>
  </si>
  <si>
    <t>特別</t>
    <rPh sb="0" eb="2">
      <t>トクベツ</t>
    </rPh>
    <phoneticPr fontId="9"/>
  </si>
  <si>
    <t>室</t>
    <rPh sb="0" eb="1">
      <t>シツ</t>
    </rPh>
    <phoneticPr fontId="9"/>
  </si>
  <si>
    <t>建物面積</t>
    <rPh sb="0" eb="2">
      <t>タテモノ</t>
    </rPh>
    <rPh sb="2" eb="4">
      <t>メンセキ</t>
    </rPh>
    <phoneticPr fontId="9"/>
  </si>
  <si>
    <t>校舎</t>
    <rPh sb="0" eb="2">
      <t>コウシャ</t>
    </rPh>
    <phoneticPr fontId="9"/>
  </si>
  <si>
    <t>講堂
体育館</t>
    <rPh sb="0" eb="2">
      <t>コウドウ</t>
    </rPh>
    <rPh sb="3" eb="6">
      <t>タイイクカン</t>
    </rPh>
    <phoneticPr fontId="9"/>
  </si>
  <si>
    <t>土地面積</t>
    <rPh sb="0" eb="2">
      <t>トチ</t>
    </rPh>
    <rPh sb="2" eb="4">
      <t>メンセキ</t>
    </rPh>
    <phoneticPr fontId="9"/>
  </si>
  <si>
    <t>屋外
運動場</t>
    <rPh sb="0" eb="2">
      <t>オクガイ</t>
    </rPh>
    <rPh sb="3" eb="6">
      <t>ウンドウジョウ</t>
    </rPh>
    <phoneticPr fontId="9"/>
  </si>
  <si>
    <t>その他</t>
    <rPh sb="2" eb="3">
      <t>タ</t>
    </rPh>
    <phoneticPr fontId="9"/>
  </si>
  <si>
    <t>プール</t>
    <phoneticPr fontId="9"/>
  </si>
  <si>
    <t>長さ</t>
    <rPh sb="0" eb="1">
      <t>ナガ</t>
    </rPh>
    <phoneticPr fontId="9"/>
  </si>
  <si>
    <t>幅</t>
    <rPh sb="0" eb="1">
      <t>ハバ</t>
    </rPh>
    <phoneticPr fontId="9"/>
  </si>
  <si>
    <t>最深</t>
    <rPh sb="0" eb="2">
      <t>サイシン</t>
    </rPh>
    <phoneticPr fontId="9"/>
  </si>
  <si>
    <t>㎡</t>
  </si>
  <si>
    <t>依田窪南部</t>
    <rPh sb="0" eb="2">
      <t>ヨダ</t>
    </rPh>
    <rPh sb="2" eb="3">
      <t>クボ</t>
    </rPh>
    <rPh sb="3" eb="5">
      <t>ナンブ</t>
    </rPh>
    <phoneticPr fontId="7"/>
  </si>
  <si>
    <t>第一</t>
  </si>
  <si>
    <t>第二</t>
  </si>
  <si>
    <t>第三</t>
  </si>
  <si>
    <t>第四</t>
  </si>
  <si>
    <t>第五</t>
  </si>
  <si>
    <t>塩田</t>
  </si>
  <si>
    <t>第六</t>
  </si>
  <si>
    <t>丸子</t>
    <rPh sb="0" eb="1">
      <t>マル</t>
    </rPh>
    <rPh sb="1" eb="2">
      <t>コ</t>
    </rPh>
    <phoneticPr fontId="7"/>
  </si>
  <si>
    <t>真田</t>
    <rPh sb="0" eb="1">
      <t>マコト</t>
    </rPh>
    <rPh sb="1" eb="2">
      <t>タ</t>
    </rPh>
    <phoneticPr fontId="7"/>
  </si>
  <si>
    <t>学校数</t>
    <rPh sb="0" eb="2">
      <t>ガッコウ</t>
    </rPh>
    <rPh sb="2" eb="3">
      <t>スウ</t>
    </rPh>
    <phoneticPr fontId="9"/>
  </si>
  <si>
    <t>学級数</t>
    <rPh sb="0" eb="2">
      <t>ガッキュウ</t>
    </rPh>
    <rPh sb="2" eb="3">
      <t>スウ</t>
    </rPh>
    <phoneticPr fontId="9"/>
  </si>
  <si>
    <t>単式</t>
    <rPh sb="0" eb="2">
      <t>タンシキ</t>
    </rPh>
    <phoneticPr fontId="9"/>
  </si>
  <si>
    <t>複式</t>
    <rPh sb="0" eb="2">
      <t>フクシキ</t>
    </rPh>
    <phoneticPr fontId="9"/>
  </si>
  <si>
    <t>1学級
当たり
児童数</t>
    <rPh sb="1" eb="3">
      <t>ガッキュウ</t>
    </rPh>
    <rPh sb="4" eb="5">
      <t>ア</t>
    </rPh>
    <rPh sb="8" eb="10">
      <t>ジドウ</t>
    </rPh>
    <rPh sb="10" eb="11">
      <t>スウ</t>
    </rPh>
    <phoneticPr fontId="9"/>
  </si>
  <si>
    <t>児童数</t>
    <rPh sb="0" eb="2">
      <t>ジドウ</t>
    </rPh>
    <rPh sb="2" eb="3">
      <t>スウ</t>
    </rPh>
    <phoneticPr fontId="9"/>
  </si>
  <si>
    <t>総数</t>
    <rPh sb="0" eb="2">
      <t>ソウスウ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</si>
  <si>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</si>
  <si>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</si>
  <si>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各年5月1日現在</t>
    <rPh sb="0" eb="2">
      <t>カクネン</t>
    </rPh>
    <rPh sb="3" eb="4">
      <t>ガツ</t>
    </rPh>
    <rPh sb="5" eb="6">
      <t>ニチ</t>
    </rPh>
    <rPh sb="6" eb="8">
      <t>ゲンザイ</t>
    </rPh>
    <phoneticPr fontId="9"/>
  </si>
  <si>
    <t>学年別内訳</t>
    <rPh sb="0" eb="3">
      <t>ガクネンベツ</t>
    </rPh>
    <rPh sb="3" eb="5">
      <t>ウチワケ</t>
    </rPh>
    <phoneticPr fontId="9"/>
  </si>
  <si>
    <t>1学年</t>
    <rPh sb="1" eb="3">
      <t>ガクネン</t>
    </rPh>
    <phoneticPr fontId="9"/>
  </si>
  <si>
    <t>2学年</t>
    <rPh sb="1" eb="3">
      <t>ガクネン</t>
    </rPh>
    <phoneticPr fontId="9"/>
  </si>
  <si>
    <t>3学年</t>
    <rPh sb="1" eb="3">
      <t>ガクネン</t>
    </rPh>
    <phoneticPr fontId="9"/>
  </si>
  <si>
    <t>4学年</t>
    <rPh sb="1" eb="3">
      <t>ガクネン</t>
    </rPh>
    <phoneticPr fontId="9"/>
  </si>
  <si>
    <t>5学年</t>
    <rPh sb="1" eb="3">
      <t>ガクネン</t>
    </rPh>
    <phoneticPr fontId="9"/>
  </si>
  <si>
    <t>6学年</t>
    <rPh sb="1" eb="3">
      <t>ガクネン</t>
    </rPh>
    <phoneticPr fontId="9"/>
  </si>
  <si>
    <t>校</t>
    <rPh sb="0" eb="1">
      <t>コウ</t>
    </rPh>
    <phoneticPr fontId="9"/>
  </si>
  <si>
    <t>人</t>
    <rPh sb="0" eb="1">
      <t>ニン</t>
    </rPh>
    <phoneticPr fontId="9"/>
  </si>
  <si>
    <t>傍陽</t>
    <rPh sb="0" eb="1">
      <t>ボウ</t>
    </rPh>
    <rPh sb="1" eb="2">
      <t>ヨウ</t>
    </rPh>
    <phoneticPr fontId="7"/>
  </si>
  <si>
    <t>武石</t>
    <rPh sb="0" eb="1">
      <t>ブ</t>
    </rPh>
    <rPh sb="1" eb="2">
      <t>イシ</t>
    </rPh>
    <phoneticPr fontId="7"/>
  </si>
  <si>
    <t>資料 ： 学校基本調査</t>
    <rPh sb="5" eb="7">
      <t>ガッコウ</t>
    </rPh>
    <rPh sb="7" eb="9">
      <t>キホン</t>
    </rPh>
    <rPh sb="9" eb="11">
      <t>チョウサ</t>
    </rPh>
    <phoneticPr fontId="9"/>
  </si>
  <si>
    <t>年度</t>
    <rPh sb="0" eb="2">
      <t>ネンド</t>
    </rPh>
    <phoneticPr fontId="9"/>
  </si>
  <si>
    <t>学校名</t>
    <rPh sb="0" eb="3">
      <t>ガッコウメイ</t>
    </rPh>
    <phoneticPr fontId="9"/>
  </si>
  <si>
    <t>1学級
当たり
生徒数</t>
    <rPh sb="1" eb="3">
      <t>ガッキュウ</t>
    </rPh>
    <rPh sb="4" eb="5">
      <t>ア</t>
    </rPh>
    <rPh sb="8" eb="10">
      <t>セイト</t>
    </rPh>
    <rPh sb="10" eb="11">
      <t>スウ</t>
    </rPh>
    <phoneticPr fontId="9"/>
  </si>
  <si>
    <t>生徒数</t>
    <rPh sb="2" eb="3">
      <t>スウ</t>
    </rPh>
    <phoneticPr fontId="9"/>
  </si>
  <si>
    <t>1学級
当たり
生徒数</t>
    <rPh sb="1" eb="3">
      <t>ガッキュウ</t>
    </rPh>
    <rPh sb="4" eb="5">
      <t>ア</t>
    </rPh>
    <rPh sb="10" eb="11">
      <t>スウ</t>
    </rPh>
    <phoneticPr fontId="9"/>
  </si>
  <si>
    <t>第一</t>
    <rPh sb="0" eb="2">
      <t>ダイイチ</t>
    </rPh>
    <phoneticPr fontId="9"/>
  </si>
  <si>
    <t>第二</t>
    <rPh sb="0" eb="1">
      <t>ダイ</t>
    </rPh>
    <rPh sb="1" eb="2">
      <t>ニ</t>
    </rPh>
    <phoneticPr fontId="9"/>
  </si>
  <si>
    <t>第三</t>
    <rPh sb="0" eb="1">
      <t>ダイ</t>
    </rPh>
    <rPh sb="1" eb="2">
      <t>サン</t>
    </rPh>
    <phoneticPr fontId="9"/>
  </si>
  <si>
    <t>第四</t>
    <rPh sb="0" eb="1">
      <t>ダイ</t>
    </rPh>
    <rPh sb="1" eb="2">
      <t>ヨン</t>
    </rPh>
    <phoneticPr fontId="9"/>
  </si>
  <si>
    <t>第五</t>
    <rPh sb="0" eb="2">
      <t>ダイゴ</t>
    </rPh>
    <phoneticPr fontId="9"/>
  </si>
  <si>
    <t>塩田</t>
    <rPh sb="0" eb="2">
      <t>シオダ</t>
    </rPh>
    <phoneticPr fontId="9"/>
  </si>
  <si>
    <t>第六</t>
    <rPh sb="0" eb="1">
      <t>ダイ</t>
    </rPh>
    <rPh sb="1" eb="2">
      <t>ロク</t>
    </rPh>
    <phoneticPr fontId="9"/>
  </si>
  <si>
    <t>丸子</t>
    <rPh sb="0" eb="2">
      <t>マルコ</t>
    </rPh>
    <phoneticPr fontId="9"/>
  </si>
  <si>
    <t>丸子北</t>
    <rPh sb="0" eb="2">
      <t>マルコ</t>
    </rPh>
    <rPh sb="2" eb="3">
      <t>キタ</t>
    </rPh>
    <phoneticPr fontId="9"/>
  </si>
  <si>
    <t>菅平</t>
    <rPh sb="0" eb="2">
      <t>スガダイラ</t>
    </rPh>
    <phoneticPr fontId="9"/>
  </si>
  <si>
    <t>真田</t>
    <rPh sb="0" eb="2">
      <t>サナダ</t>
    </rPh>
    <phoneticPr fontId="9"/>
  </si>
  <si>
    <t>依田窪南部</t>
    <rPh sb="0" eb="2">
      <t>ヨダ</t>
    </rPh>
    <rPh sb="2" eb="3">
      <t>クボ</t>
    </rPh>
    <rPh sb="3" eb="5">
      <t>ナンブ</t>
    </rPh>
    <phoneticPr fontId="9"/>
  </si>
  <si>
    <t>資料 ： 学校基本調査、各学校</t>
    <rPh sb="5" eb="7">
      <t>ガッコウ</t>
    </rPh>
    <rPh sb="7" eb="9">
      <t>キホン</t>
    </rPh>
    <rPh sb="9" eb="11">
      <t>チョウサ</t>
    </rPh>
    <rPh sb="12" eb="13">
      <t>カク</t>
    </rPh>
    <rPh sb="13" eb="15">
      <t>ガッコウ</t>
    </rPh>
    <phoneticPr fontId="9"/>
  </si>
  <si>
    <t>区分</t>
    <rPh sb="0" eb="2">
      <t>クブン</t>
    </rPh>
    <phoneticPr fontId="6"/>
  </si>
  <si>
    <t>計</t>
    <rPh sb="0" eb="1">
      <t>ケイ</t>
    </rPh>
    <phoneticPr fontId="9"/>
  </si>
  <si>
    <t>構成比</t>
    <rPh sb="0" eb="3">
      <t>コウセイヒ</t>
    </rPh>
    <phoneticPr fontId="9"/>
  </si>
  <si>
    <t>卒業者総数</t>
    <rPh sb="0" eb="3">
      <t>ソツギョウシャ</t>
    </rPh>
    <rPh sb="3" eb="5">
      <t>ソウスウ</t>
    </rPh>
    <phoneticPr fontId="9"/>
  </si>
  <si>
    <t>%</t>
  </si>
  <si>
    <t>%</t>
    <phoneticPr fontId="9"/>
  </si>
  <si>
    <t>A　進学者（就職進学者を含む）</t>
    <rPh sb="2" eb="5">
      <t>シンガクシャ</t>
    </rPh>
    <rPh sb="6" eb="8">
      <t>シュウショク</t>
    </rPh>
    <rPh sb="8" eb="11">
      <t>シンガクシャ</t>
    </rPh>
    <rPh sb="12" eb="13">
      <t>フク</t>
    </rPh>
    <phoneticPr fontId="9"/>
  </si>
  <si>
    <t>全日制</t>
    <rPh sb="0" eb="3">
      <t>ゼンニチセイ</t>
    </rPh>
    <phoneticPr fontId="9"/>
  </si>
  <si>
    <t>定時制</t>
    <rPh sb="0" eb="3">
      <t>テイジセイ</t>
    </rPh>
    <phoneticPr fontId="9"/>
  </si>
  <si>
    <t>高校通信本科</t>
    <rPh sb="0" eb="2">
      <t>コウコウ</t>
    </rPh>
    <rPh sb="2" eb="4">
      <t>ツウシン</t>
    </rPh>
    <rPh sb="4" eb="6">
      <t>ホンカ</t>
    </rPh>
    <phoneticPr fontId="9"/>
  </si>
  <si>
    <t>高等専門学校</t>
    <rPh sb="0" eb="2">
      <t>コウトウ</t>
    </rPh>
    <rPh sb="2" eb="4">
      <t>センモン</t>
    </rPh>
    <rPh sb="4" eb="6">
      <t>ガッコウ</t>
    </rPh>
    <phoneticPr fontId="9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</si>
  <si>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9"/>
  </si>
  <si>
    <t>B</t>
    <phoneticPr fontId="9"/>
  </si>
  <si>
    <t>左記A</t>
    <rPh sb="0" eb="2">
      <t>サキ</t>
    </rPh>
    <phoneticPr fontId="9"/>
  </si>
  <si>
    <t>左記B</t>
    <rPh sb="0" eb="2">
      <t>サキ</t>
    </rPh>
    <phoneticPr fontId="9"/>
  </si>
  <si>
    <t>（再掲）
A、B
のうち
就職し
ている
者</t>
    <rPh sb="1" eb="3">
      <t>サイケイ</t>
    </rPh>
    <rPh sb="13" eb="15">
      <t>シュウショク</t>
    </rPh>
    <rPh sb="21" eb="22">
      <t>モノ</t>
    </rPh>
    <phoneticPr fontId="9"/>
  </si>
  <si>
    <t>卒業者のうち高等学校、高等
専門学校への入学志望者数</t>
    <rPh sb="0" eb="3">
      <t>ソツギョウシャ</t>
    </rPh>
    <rPh sb="6" eb="8">
      <t>コウトウ</t>
    </rPh>
    <rPh sb="8" eb="10">
      <t>ガッコウ</t>
    </rPh>
    <rPh sb="11" eb="13">
      <t>コウトウ</t>
    </rPh>
    <rPh sb="14" eb="16">
      <t>センモン</t>
    </rPh>
    <rPh sb="16" eb="18">
      <t>ガッコウ</t>
    </rPh>
    <rPh sb="20" eb="22">
      <t>ニュウガク</t>
    </rPh>
    <rPh sb="22" eb="25">
      <t>シボウシャ</t>
    </rPh>
    <rPh sb="25" eb="26">
      <t>スウ</t>
    </rPh>
    <phoneticPr fontId="9"/>
  </si>
  <si>
    <t>中等教育学校</t>
    <rPh sb="0" eb="2">
      <t>チュウトウ</t>
    </rPh>
    <rPh sb="2" eb="4">
      <t>キョウイク</t>
    </rPh>
    <rPh sb="4" eb="6">
      <t>ガッコウ</t>
    </rPh>
    <phoneticPr fontId="9"/>
  </si>
  <si>
    <t>園数</t>
    <rPh sb="0" eb="1">
      <t>エン</t>
    </rPh>
    <rPh sb="1" eb="2">
      <t>スウ</t>
    </rPh>
    <phoneticPr fontId="9"/>
  </si>
  <si>
    <t>職員数（本務者）</t>
    <rPh sb="0" eb="2">
      <t>ショクイン</t>
    </rPh>
    <rPh sb="2" eb="3">
      <t>スウ</t>
    </rPh>
    <rPh sb="4" eb="6">
      <t>ホンム</t>
    </rPh>
    <rPh sb="6" eb="7">
      <t>シャ</t>
    </rPh>
    <phoneticPr fontId="9"/>
  </si>
  <si>
    <t>教員</t>
    <rPh sb="0" eb="2">
      <t>キョウイン</t>
    </rPh>
    <phoneticPr fontId="9"/>
  </si>
  <si>
    <t>職員</t>
    <rPh sb="0" eb="2">
      <t>ショクイン</t>
    </rPh>
    <phoneticPr fontId="9"/>
  </si>
  <si>
    <t>園児数</t>
    <rPh sb="0" eb="2">
      <t>エンジ</t>
    </rPh>
    <rPh sb="2" eb="3">
      <t>スウ</t>
    </rPh>
    <phoneticPr fontId="9"/>
  </si>
  <si>
    <t>年齢別内訳</t>
    <rPh sb="0" eb="2">
      <t>ネンレイ</t>
    </rPh>
    <rPh sb="2" eb="3">
      <t>ベツ</t>
    </rPh>
    <rPh sb="3" eb="5">
      <t>ウチワケ</t>
    </rPh>
    <phoneticPr fontId="9"/>
  </si>
  <si>
    <t>3歳児</t>
    <rPh sb="1" eb="2">
      <t>サイ</t>
    </rPh>
    <rPh sb="2" eb="3">
      <t>ジ</t>
    </rPh>
    <phoneticPr fontId="9"/>
  </si>
  <si>
    <t>4歳児</t>
    <rPh sb="1" eb="2">
      <t>サイ</t>
    </rPh>
    <rPh sb="2" eb="3">
      <t>ジ</t>
    </rPh>
    <phoneticPr fontId="9"/>
  </si>
  <si>
    <t>5歳児</t>
    <rPh sb="1" eb="2">
      <t>サイ</t>
    </rPh>
    <rPh sb="2" eb="3">
      <t>ジ</t>
    </rPh>
    <phoneticPr fontId="9"/>
  </si>
  <si>
    <t>園</t>
    <rPh sb="0" eb="1">
      <t>エン</t>
    </rPh>
    <phoneticPr fontId="9"/>
  </si>
  <si>
    <t>園名</t>
    <rPh sb="0" eb="1">
      <t>エン</t>
    </rPh>
    <rPh sb="1" eb="2">
      <t>メイ</t>
    </rPh>
    <phoneticPr fontId="6"/>
  </si>
  <si>
    <t>梅花幼稚園</t>
  </si>
  <si>
    <t>たちばな幼稚園</t>
    <rPh sb="4" eb="7">
      <t>ヨウチエン</t>
    </rPh>
    <phoneticPr fontId="10"/>
  </si>
  <si>
    <t>聖マリア幼稚園</t>
    <rPh sb="4" eb="7">
      <t>ヨウチエン</t>
    </rPh>
    <phoneticPr fontId="10"/>
  </si>
  <si>
    <t>上田幼稚園</t>
    <rPh sb="2" eb="5">
      <t>ヨウチエン</t>
    </rPh>
    <phoneticPr fontId="10"/>
  </si>
  <si>
    <t>ふじ学園大屋幼稚園</t>
    <rPh sb="6" eb="9">
      <t>ヨウチエン</t>
    </rPh>
    <phoneticPr fontId="10"/>
  </si>
  <si>
    <t>上田南幼稚園</t>
    <rPh sb="3" eb="6">
      <t>ヨウチエン</t>
    </rPh>
    <phoneticPr fontId="10"/>
  </si>
  <si>
    <t>上田女子短期大学附属幼稚園</t>
    <rPh sb="8" eb="10">
      <t>フゾク</t>
    </rPh>
    <rPh sb="10" eb="13">
      <t>ヨウチエン</t>
    </rPh>
    <phoneticPr fontId="10"/>
  </si>
  <si>
    <t>日向幼稚園</t>
    <rPh sb="2" eb="5">
      <t>ヨウチエン</t>
    </rPh>
    <phoneticPr fontId="10"/>
  </si>
  <si>
    <t>上田北幼稚園</t>
    <rPh sb="3" eb="6">
      <t>ヨウチエン</t>
    </rPh>
    <phoneticPr fontId="10"/>
  </si>
  <si>
    <t>おひさまクラブ幼稚園</t>
    <rPh sb="7" eb="10">
      <t>ヨウチエン</t>
    </rPh>
    <phoneticPr fontId="10"/>
  </si>
  <si>
    <t>ちぐさ幼稚園</t>
    <rPh sb="3" eb="6">
      <t>ヨウチエン</t>
    </rPh>
    <phoneticPr fontId="7"/>
  </si>
  <si>
    <t>西望幼稚園</t>
    <rPh sb="0" eb="1">
      <t>ニシ</t>
    </rPh>
    <rPh sb="1" eb="2">
      <t>ノゾ</t>
    </rPh>
    <rPh sb="2" eb="5">
      <t>ヨウチエン</t>
    </rPh>
    <phoneticPr fontId="7"/>
  </si>
  <si>
    <t>いずみ幼稚園</t>
  </si>
  <si>
    <t>資料 ： 学校基本調査、各園</t>
    <rPh sb="5" eb="7">
      <t>ガッコウ</t>
    </rPh>
    <rPh sb="7" eb="9">
      <t>キホン</t>
    </rPh>
    <rPh sb="9" eb="11">
      <t>チョウサ</t>
    </rPh>
    <rPh sb="12" eb="14">
      <t>カクエン</t>
    </rPh>
    <phoneticPr fontId="9"/>
  </si>
  <si>
    <t>上田染谷丘高校</t>
  </si>
  <si>
    <t>上田東高校</t>
  </si>
  <si>
    <t>上田西高校</t>
  </si>
  <si>
    <t>丸子修学館高校</t>
    <rPh sb="0" eb="2">
      <t>マルコ</t>
    </rPh>
    <rPh sb="2" eb="3">
      <t>シュウ</t>
    </rPh>
    <rPh sb="3" eb="4">
      <t>ガク</t>
    </rPh>
    <rPh sb="4" eb="5">
      <t>ヤカタ</t>
    </rPh>
    <rPh sb="5" eb="7">
      <t>コウコウ</t>
    </rPh>
    <phoneticPr fontId="7"/>
  </si>
  <si>
    <t>さくら国際高校（通信）</t>
    <rPh sb="3" eb="5">
      <t>コクサイ</t>
    </rPh>
    <rPh sb="5" eb="7">
      <t>コウコウ</t>
    </rPh>
    <rPh sb="8" eb="10">
      <t>ツウシン</t>
    </rPh>
    <phoneticPr fontId="7"/>
  </si>
  <si>
    <t>生徒数</t>
    <rPh sb="0" eb="3">
      <t>セイトスウ</t>
    </rPh>
    <phoneticPr fontId="9"/>
  </si>
  <si>
    <t>前年度卒業者</t>
    <rPh sb="0" eb="3">
      <t>ゼンネンド</t>
    </rPh>
    <rPh sb="3" eb="6">
      <t>ソツギョウシャ</t>
    </rPh>
    <phoneticPr fontId="9"/>
  </si>
  <si>
    <t>上田高校（定時）</t>
    <rPh sb="0" eb="2">
      <t>ウエダ</t>
    </rPh>
    <rPh sb="2" eb="4">
      <t>コウコウ</t>
    </rPh>
    <phoneticPr fontId="7"/>
  </si>
  <si>
    <t>上田千曲高校（定時）</t>
    <rPh sb="0" eb="2">
      <t>ウエダ</t>
    </rPh>
    <rPh sb="2" eb="4">
      <t>チクマ</t>
    </rPh>
    <rPh sb="4" eb="6">
      <t>コウコウ</t>
    </rPh>
    <phoneticPr fontId="7"/>
  </si>
  <si>
    <t>A</t>
    <phoneticPr fontId="9"/>
  </si>
  <si>
    <t>B</t>
    <phoneticPr fontId="9"/>
  </si>
  <si>
    <t>専修学校一般課程入学者・専修学校高等課程進学者（就職進学者を含む）</t>
    <rPh sb="6" eb="8">
      <t>カテイ</t>
    </rPh>
    <rPh sb="18" eb="20">
      <t>カテイ</t>
    </rPh>
    <rPh sb="24" eb="26">
      <t>シュウショク</t>
    </rPh>
    <rPh sb="26" eb="29">
      <t>シンガクシャ</t>
    </rPh>
    <rPh sb="30" eb="31">
      <t>フク</t>
    </rPh>
    <phoneticPr fontId="9"/>
  </si>
  <si>
    <t>C</t>
    <phoneticPr fontId="9"/>
  </si>
  <si>
    <t>大学等進学者
（就職進学者を含む）</t>
    <rPh sb="0" eb="2">
      <t>ダイガク</t>
    </rPh>
    <rPh sb="2" eb="3">
      <t>トウ</t>
    </rPh>
    <rPh sb="3" eb="6">
      <t>シンガクシャ</t>
    </rPh>
    <rPh sb="8" eb="10">
      <t>シュウショク</t>
    </rPh>
    <rPh sb="10" eb="13">
      <t>シンガクシャ</t>
    </rPh>
    <rPh sb="14" eb="15">
      <t>フク</t>
    </rPh>
    <phoneticPr fontId="9"/>
  </si>
  <si>
    <t>専修学校専門課程
（就職進学者を含む）</t>
    <rPh sb="0" eb="2">
      <t>センシュウ</t>
    </rPh>
    <rPh sb="2" eb="4">
      <t>ガッコウ</t>
    </rPh>
    <rPh sb="4" eb="6">
      <t>センモン</t>
    </rPh>
    <rPh sb="6" eb="8">
      <t>カテイ</t>
    </rPh>
    <phoneticPr fontId="9"/>
  </si>
  <si>
    <t>D</t>
    <phoneticPr fontId="9"/>
  </si>
  <si>
    <t>公共職業能力開発施設等入学者
（就職入学者を含む）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rPh sb="16" eb="18">
      <t>シュウショク</t>
    </rPh>
    <rPh sb="18" eb="21">
      <t>ニュウガクシャ</t>
    </rPh>
    <rPh sb="22" eb="23">
      <t>フク</t>
    </rPh>
    <phoneticPr fontId="9"/>
  </si>
  <si>
    <t>専修学校一般課程等入学者
（就職入学者を含む）</t>
    <rPh sb="0" eb="2">
      <t>センシュウ</t>
    </rPh>
    <rPh sb="2" eb="4">
      <t>ガッコウ</t>
    </rPh>
    <rPh sb="4" eb="6">
      <t>イッパン</t>
    </rPh>
    <rPh sb="6" eb="8">
      <t>カテイ</t>
    </rPh>
    <rPh sb="8" eb="9">
      <t>トウ</t>
    </rPh>
    <rPh sb="9" eb="12">
      <t>ニュウガクシャ</t>
    </rPh>
    <rPh sb="16" eb="18">
      <t>ニュウガク</t>
    </rPh>
    <phoneticPr fontId="9"/>
  </si>
  <si>
    <t>左記以外の者</t>
    <rPh sb="0" eb="2">
      <t>サキ</t>
    </rPh>
    <rPh sb="2" eb="4">
      <t>イガイ</t>
    </rPh>
    <rPh sb="5" eb="6">
      <t>モノ</t>
    </rPh>
    <phoneticPr fontId="9"/>
  </si>
  <si>
    <t>大学（学部）・短期大学（本科）への入学志願者</t>
    <rPh sb="0" eb="2">
      <t>ダイガク</t>
    </rPh>
    <rPh sb="3" eb="5">
      <t>ガクブ</t>
    </rPh>
    <rPh sb="7" eb="9">
      <t>タンキ</t>
    </rPh>
    <rPh sb="9" eb="11">
      <t>ダイガク</t>
    </rPh>
    <rPh sb="12" eb="14">
      <t>ホンカ</t>
    </rPh>
    <rPh sb="17" eb="19">
      <t>ニュウガク</t>
    </rPh>
    <rPh sb="19" eb="22">
      <t>シガンシャ</t>
    </rPh>
    <phoneticPr fontId="9"/>
  </si>
  <si>
    <t>県内</t>
    <rPh sb="0" eb="2">
      <t>ケンナイ</t>
    </rPh>
    <phoneticPr fontId="9"/>
  </si>
  <si>
    <t>うち市内就職者</t>
    <rPh sb="2" eb="4">
      <t>シナイ</t>
    </rPh>
    <rPh sb="4" eb="6">
      <t>シュウショク</t>
    </rPh>
    <rPh sb="6" eb="7">
      <t>シャ</t>
    </rPh>
    <phoneticPr fontId="9"/>
  </si>
  <si>
    <t>第一次産業</t>
    <rPh sb="0" eb="1">
      <t>ダイ</t>
    </rPh>
    <rPh sb="1" eb="3">
      <t>イチジ</t>
    </rPh>
    <rPh sb="3" eb="5">
      <t>サンギョウ</t>
    </rPh>
    <phoneticPr fontId="9"/>
  </si>
  <si>
    <t>第二次産業</t>
    <rPh sb="0" eb="1">
      <t>ダイ</t>
    </rPh>
    <rPh sb="1" eb="3">
      <t>ニジ</t>
    </rPh>
    <rPh sb="3" eb="5">
      <t>サンギョウ</t>
    </rPh>
    <phoneticPr fontId="9"/>
  </si>
  <si>
    <t>第三次産業</t>
    <rPh sb="0" eb="1">
      <t>ダイ</t>
    </rPh>
    <rPh sb="3" eb="5">
      <t>サンギョウ</t>
    </rPh>
    <phoneticPr fontId="9"/>
  </si>
  <si>
    <t>左記以外</t>
    <rPh sb="0" eb="2">
      <t>サキ</t>
    </rPh>
    <rPh sb="2" eb="4">
      <t>イガイ</t>
    </rPh>
    <phoneticPr fontId="9"/>
  </si>
  <si>
    <t>県外</t>
    <rPh sb="0" eb="2">
      <t>ケンガイ</t>
    </rPh>
    <phoneticPr fontId="9"/>
  </si>
  <si>
    <t>漁業</t>
  </si>
  <si>
    <t>建設業</t>
  </si>
  <si>
    <t>製造業</t>
  </si>
  <si>
    <t>電気･ガス･熱供給･水道業</t>
  </si>
  <si>
    <t>情報通信業</t>
  </si>
  <si>
    <t>複合サービス事業</t>
    <rPh sb="0" eb="2">
      <t>フクゴウ</t>
    </rPh>
    <rPh sb="6" eb="8">
      <t>ジギョウ</t>
    </rPh>
    <phoneticPr fontId="7"/>
  </si>
  <si>
    <t>左記以外のもの</t>
    <rPh sb="0" eb="2">
      <t>サキ</t>
    </rPh>
    <rPh sb="2" eb="4">
      <t>イガイ</t>
    </rPh>
    <phoneticPr fontId="9"/>
  </si>
  <si>
    <t>サービス業</t>
    <rPh sb="4" eb="5">
      <t>ギョウ</t>
    </rPh>
    <phoneticPr fontId="7"/>
  </si>
  <si>
    <t>公務</t>
    <phoneticPr fontId="9"/>
  </si>
  <si>
    <t>小学校児童</t>
    <rPh sb="0" eb="3">
      <t>ショウガッコウ</t>
    </rPh>
    <rPh sb="3" eb="5">
      <t>ジドウ</t>
    </rPh>
    <phoneticPr fontId="9"/>
  </si>
  <si>
    <t>区分</t>
    <rPh sb="0" eb="2">
      <t>クブン</t>
    </rPh>
    <phoneticPr fontId="9"/>
  </si>
  <si>
    <t>身長</t>
    <rPh sb="0" eb="2">
      <t>シンチョウ</t>
    </rPh>
    <phoneticPr fontId="9"/>
  </si>
  <si>
    <t>体重</t>
    <rPh sb="0" eb="2">
      <t>タイジュウ</t>
    </rPh>
    <phoneticPr fontId="9"/>
  </si>
  <si>
    <t>各年4月30日現在　単位 ： 身長 cm　体重 kg</t>
    <rPh sb="0" eb="2">
      <t>カクネン</t>
    </rPh>
    <rPh sb="3" eb="4">
      <t>ガツ</t>
    </rPh>
    <rPh sb="6" eb="7">
      <t>ニチ</t>
    </rPh>
    <rPh sb="7" eb="9">
      <t>ゲンザイ</t>
    </rPh>
    <rPh sb="10" eb="12">
      <t>タンイ</t>
    </rPh>
    <rPh sb="15" eb="17">
      <t>シンチョウ</t>
    </rPh>
    <rPh sb="21" eb="23">
      <t>タイジュウ</t>
    </rPh>
    <phoneticPr fontId="9"/>
  </si>
  <si>
    <t>1年</t>
    <rPh sb="1" eb="2">
      <t>ネン</t>
    </rPh>
    <phoneticPr fontId="9"/>
  </si>
  <si>
    <t>2年</t>
    <rPh sb="1" eb="2">
      <t>ネン</t>
    </rPh>
    <phoneticPr fontId="9"/>
  </si>
  <si>
    <t>3年</t>
    <rPh sb="1" eb="2">
      <t>ネン</t>
    </rPh>
    <phoneticPr fontId="9"/>
  </si>
  <si>
    <t>4年</t>
    <rPh sb="1" eb="2">
      <t>ネン</t>
    </rPh>
    <phoneticPr fontId="9"/>
  </si>
  <si>
    <t>5年</t>
    <rPh sb="1" eb="2">
      <t>ネン</t>
    </rPh>
    <phoneticPr fontId="9"/>
  </si>
  <si>
    <t>6年</t>
    <rPh sb="1" eb="2">
      <t>ネン</t>
    </rPh>
    <phoneticPr fontId="9"/>
  </si>
  <si>
    <t>中学校生徒</t>
    <rPh sb="0" eb="3">
      <t>チュウガッコウ</t>
    </rPh>
    <rPh sb="3" eb="5">
      <t>セイト</t>
    </rPh>
    <phoneticPr fontId="9"/>
  </si>
  <si>
    <t>資料 ： 学校教育課</t>
    <rPh sb="5" eb="7">
      <t>ガッコウ</t>
    </rPh>
    <rPh sb="7" eb="9">
      <t>キョウイク</t>
    </rPh>
    <rPh sb="9" eb="10">
      <t>カ</t>
    </rPh>
    <phoneticPr fontId="9"/>
  </si>
  <si>
    <t>第二学校給食センター（上田地域）</t>
    <rPh sb="0" eb="2">
      <t>ダイニ</t>
    </rPh>
    <rPh sb="2" eb="4">
      <t>ガッコウ</t>
    </rPh>
    <rPh sb="4" eb="6">
      <t>キュウショク</t>
    </rPh>
    <rPh sb="11" eb="13">
      <t>ウエダ</t>
    </rPh>
    <rPh sb="13" eb="15">
      <t>チイキ</t>
    </rPh>
    <phoneticPr fontId="9"/>
  </si>
  <si>
    <t>給食数</t>
    <rPh sb="0" eb="2">
      <t>キュウショク</t>
    </rPh>
    <rPh sb="2" eb="3">
      <t>スウ</t>
    </rPh>
    <phoneticPr fontId="9"/>
  </si>
  <si>
    <t>給食
日数</t>
    <rPh sb="0" eb="2">
      <t>キュウショク</t>
    </rPh>
    <rPh sb="3" eb="5">
      <t>ニッスウ</t>
    </rPh>
    <phoneticPr fontId="9"/>
  </si>
  <si>
    <t>日</t>
    <rPh sb="0" eb="1">
      <t>ニチ</t>
    </rPh>
    <phoneticPr fontId="9"/>
  </si>
  <si>
    <t>1日の給食費</t>
    <rPh sb="1" eb="2">
      <t>ニチ</t>
    </rPh>
    <rPh sb="3" eb="6">
      <t>キュウショクヒ</t>
    </rPh>
    <phoneticPr fontId="9"/>
  </si>
  <si>
    <t>低学年</t>
    <rPh sb="0" eb="3">
      <t>テイガクネン</t>
    </rPh>
    <phoneticPr fontId="9"/>
  </si>
  <si>
    <t>高学年</t>
    <rPh sb="0" eb="3">
      <t>コウガクネン</t>
    </rPh>
    <phoneticPr fontId="9"/>
  </si>
  <si>
    <t>円</t>
    <rPh sb="0" eb="1">
      <t>エン</t>
    </rPh>
    <phoneticPr fontId="9"/>
  </si>
  <si>
    <t>丸子学校給食センター（丸子地域）</t>
    <rPh sb="0" eb="2">
      <t>マルコ</t>
    </rPh>
    <rPh sb="2" eb="4">
      <t>ガッコウ</t>
    </rPh>
    <rPh sb="4" eb="6">
      <t>キュウショク</t>
    </rPh>
    <rPh sb="11" eb="13">
      <t>マルコ</t>
    </rPh>
    <rPh sb="13" eb="15">
      <t>チイキ</t>
    </rPh>
    <phoneticPr fontId="9"/>
  </si>
  <si>
    <t>自校給食（上田地域）</t>
    <rPh sb="0" eb="2">
      <t>ジコウ</t>
    </rPh>
    <rPh sb="2" eb="4">
      <t>キュウショク</t>
    </rPh>
    <rPh sb="5" eb="7">
      <t>ウエダ</t>
    </rPh>
    <rPh sb="7" eb="9">
      <t>チイキ</t>
    </rPh>
    <phoneticPr fontId="9"/>
  </si>
  <si>
    <t>（注）　丸子地域4校の合計給食数、平均給食日数</t>
  </si>
  <si>
    <t>自校給食（真田地域）</t>
    <rPh sb="0" eb="2">
      <t>ジコウ</t>
    </rPh>
    <rPh sb="2" eb="4">
      <t>キュウショク</t>
    </rPh>
    <rPh sb="5" eb="7">
      <t>サナダ</t>
    </rPh>
    <rPh sb="7" eb="9">
      <t>チイキ</t>
    </rPh>
    <phoneticPr fontId="9"/>
  </si>
  <si>
    <t>（注）　真田地域4校の合計給食数、平均給食日数</t>
    <phoneticPr fontId="9"/>
  </si>
  <si>
    <t>自校給食（武石地域）</t>
    <rPh sb="0" eb="2">
      <t>ジコウ</t>
    </rPh>
    <rPh sb="2" eb="4">
      <t>キュウショク</t>
    </rPh>
    <rPh sb="5" eb="7">
      <t>タケシ</t>
    </rPh>
    <rPh sb="7" eb="9">
      <t>チイキ</t>
    </rPh>
    <phoneticPr fontId="9"/>
  </si>
  <si>
    <t>（注）　武石小学校の数値</t>
    <phoneticPr fontId="9"/>
  </si>
  <si>
    <t>第一学校給食センター（上田地域）</t>
    <rPh sb="0" eb="2">
      <t>ダイイチ</t>
    </rPh>
    <rPh sb="2" eb="4">
      <t>ガッコウ</t>
    </rPh>
    <rPh sb="4" eb="6">
      <t>キュウショク</t>
    </rPh>
    <rPh sb="11" eb="13">
      <t>ウエダ</t>
    </rPh>
    <rPh sb="13" eb="15">
      <t>チイキ</t>
    </rPh>
    <phoneticPr fontId="9"/>
  </si>
  <si>
    <t>1日の
給食費</t>
    <rPh sb="1" eb="2">
      <t>ニチ</t>
    </rPh>
    <rPh sb="4" eb="7">
      <t>キュウショクヒ</t>
    </rPh>
    <phoneticPr fontId="9"/>
  </si>
  <si>
    <t>（注）　上田地域7校の合計給食数、平均給食日数</t>
    <phoneticPr fontId="9"/>
  </si>
  <si>
    <t>（注）　丸子地域2校の合計給食数、平均給食日数</t>
    <rPh sb="19" eb="21">
      <t>キュウショク</t>
    </rPh>
    <phoneticPr fontId="9"/>
  </si>
  <si>
    <t>（注）　真田地域2校の合計給食数、平均給食日数</t>
    <phoneticPr fontId="9"/>
  </si>
  <si>
    <t>一般</t>
    <rPh sb="0" eb="2">
      <t>イッパン</t>
    </rPh>
    <phoneticPr fontId="9"/>
  </si>
  <si>
    <t>小中学生</t>
    <rPh sb="0" eb="4">
      <t>ショウチュウガクセイ</t>
    </rPh>
    <phoneticPr fontId="9"/>
  </si>
  <si>
    <t>団体</t>
    <rPh sb="0" eb="2">
      <t>ダンタイ</t>
    </rPh>
    <phoneticPr fontId="9"/>
  </si>
  <si>
    <t>回数</t>
    <rPh sb="0" eb="2">
      <t>カイスウ</t>
    </rPh>
    <phoneticPr fontId="9"/>
  </si>
  <si>
    <t>講座</t>
    <rPh sb="0" eb="2">
      <t>コウザ</t>
    </rPh>
    <phoneticPr fontId="9"/>
  </si>
  <si>
    <t>入館者数</t>
    <rPh sb="0" eb="3">
      <t>ニュウカンシャ</t>
    </rPh>
    <rPh sb="3" eb="4">
      <t>スウ</t>
    </rPh>
    <phoneticPr fontId="9"/>
  </si>
  <si>
    <t>回</t>
    <rPh sb="0" eb="1">
      <t>カイ</t>
    </rPh>
    <phoneticPr fontId="9"/>
  </si>
  <si>
    <t>有料
入館者</t>
    <rPh sb="0" eb="2">
      <t>ユウリョウ</t>
    </rPh>
    <rPh sb="3" eb="4">
      <t>ニュウ</t>
    </rPh>
    <rPh sb="4" eb="5">
      <t>カン</t>
    </rPh>
    <rPh sb="5" eb="6">
      <t>シャ</t>
    </rPh>
    <phoneticPr fontId="9"/>
  </si>
  <si>
    <t>無料
入館者</t>
    <rPh sb="0" eb="2">
      <t>ムリョウ</t>
    </rPh>
    <rPh sb="3" eb="4">
      <t>ニュウ</t>
    </rPh>
    <rPh sb="4" eb="5">
      <t>カン</t>
    </rPh>
    <rPh sb="5" eb="6">
      <t>シャ</t>
    </rPh>
    <phoneticPr fontId="9"/>
  </si>
  <si>
    <t>観覧者</t>
    <rPh sb="0" eb="3">
      <t>カンランシャ</t>
    </rPh>
    <phoneticPr fontId="9"/>
  </si>
  <si>
    <t>参加者</t>
    <rPh sb="0" eb="3">
      <t>サンカシャ</t>
    </rPh>
    <phoneticPr fontId="9"/>
  </si>
  <si>
    <t>特別
展示会</t>
    <rPh sb="0" eb="2">
      <t>トクベツ</t>
    </rPh>
    <rPh sb="3" eb="5">
      <t>テンジ</t>
    </rPh>
    <rPh sb="5" eb="6">
      <t>カイ</t>
    </rPh>
    <phoneticPr fontId="9"/>
  </si>
  <si>
    <t>史跡
見学会</t>
    <rPh sb="0" eb="2">
      <t>シセキ</t>
    </rPh>
    <rPh sb="3" eb="5">
      <t>ケンガク</t>
    </rPh>
    <rPh sb="5" eb="6">
      <t>カイ</t>
    </rPh>
    <phoneticPr fontId="9"/>
  </si>
  <si>
    <t>資料 ： 信濃国分寺資料館</t>
    <rPh sb="5" eb="7">
      <t>シナノ</t>
    </rPh>
    <rPh sb="7" eb="10">
      <t>コクブンジ</t>
    </rPh>
    <rPh sb="10" eb="13">
      <t>シリョウカン</t>
    </rPh>
    <phoneticPr fontId="9"/>
  </si>
  <si>
    <t>教室・
見学会等</t>
    <rPh sb="0" eb="2">
      <t>キョウシツ</t>
    </rPh>
    <rPh sb="4" eb="7">
      <t>ケンガクカイ</t>
    </rPh>
    <rPh sb="7" eb="8">
      <t>トウ</t>
    </rPh>
    <phoneticPr fontId="9"/>
  </si>
  <si>
    <t>各年度末日現在</t>
    <rPh sb="0" eb="3">
      <t>カクネンド</t>
    </rPh>
    <rPh sb="3" eb="5">
      <t>マツジツ</t>
    </rPh>
    <rPh sb="5" eb="7">
      <t>ゲンザイ</t>
    </rPh>
    <phoneticPr fontId="9"/>
  </si>
  <si>
    <t>蔵書冊数</t>
    <rPh sb="0" eb="2">
      <t>ゾウショ</t>
    </rPh>
    <rPh sb="2" eb="4">
      <t>サツスウ</t>
    </rPh>
    <phoneticPr fontId="9"/>
  </si>
  <si>
    <t>上田図書館</t>
    <rPh sb="0" eb="2">
      <t>ウエダ</t>
    </rPh>
    <rPh sb="2" eb="5">
      <t>トショカン</t>
    </rPh>
    <phoneticPr fontId="9"/>
  </si>
  <si>
    <t>図書館</t>
    <rPh sb="0" eb="3">
      <t>トショカン</t>
    </rPh>
    <phoneticPr fontId="9"/>
  </si>
  <si>
    <t>丸子図書館</t>
    <rPh sb="0" eb="2">
      <t>マルコ</t>
    </rPh>
    <rPh sb="2" eb="5">
      <t>トショカン</t>
    </rPh>
    <phoneticPr fontId="9"/>
  </si>
  <si>
    <t>冊</t>
    <rPh sb="0" eb="1">
      <t>サツ</t>
    </rPh>
    <phoneticPr fontId="9"/>
  </si>
  <si>
    <t>移動
図書館</t>
    <rPh sb="0" eb="2">
      <t>イドウ</t>
    </rPh>
    <rPh sb="3" eb="6">
      <t>トショカン</t>
    </rPh>
    <phoneticPr fontId="9"/>
  </si>
  <si>
    <t>上田
創造館
分室</t>
    <rPh sb="0" eb="2">
      <t>ウエダ</t>
    </rPh>
    <rPh sb="3" eb="5">
      <t>ソウゾウ</t>
    </rPh>
    <rPh sb="4" eb="5">
      <t>ゾウ</t>
    </rPh>
    <rPh sb="5" eb="6">
      <t>カン</t>
    </rPh>
    <rPh sb="7" eb="9">
      <t>ブンシツ</t>
    </rPh>
    <phoneticPr fontId="9"/>
  </si>
  <si>
    <t>真田
図書館</t>
    <rPh sb="0" eb="2">
      <t>サナダ</t>
    </rPh>
    <rPh sb="3" eb="6">
      <t>トショカン</t>
    </rPh>
    <phoneticPr fontId="9"/>
  </si>
  <si>
    <t>貸出冊数</t>
    <rPh sb="0" eb="2">
      <t>カシダシ</t>
    </rPh>
    <rPh sb="2" eb="4">
      <t>サツスウ</t>
    </rPh>
    <phoneticPr fontId="9"/>
  </si>
  <si>
    <t>利用登録者数</t>
    <rPh sb="0" eb="2">
      <t>リヨウ</t>
    </rPh>
    <rPh sb="2" eb="5">
      <t>トウロクシャ</t>
    </rPh>
    <rPh sb="5" eb="6">
      <t>スウ</t>
    </rPh>
    <phoneticPr fontId="9"/>
  </si>
  <si>
    <t>丸子
図書館</t>
    <rPh sb="0" eb="2">
      <t>マルコ</t>
    </rPh>
    <rPh sb="3" eb="6">
      <t>トショカン</t>
    </rPh>
    <phoneticPr fontId="9"/>
  </si>
  <si>
    <t>資料 ： 各図書館</t>
    <rPh sb="5" eb="6">
      <t>カク</t>
    </rPh>
    <rPh sb="6" eb="9">
      <t>トショカン</t>
    </rPh>
    <phoneticPr fontId="9"/>
  </si>
  <si>
    <t>第1会議室</t>
    <rPh sb="0" eb="1">
      <t>ダイ</t>
    </rPh>
    <rPh sb="2" eb="5">
      <t>カイギシツ</t>
    </rPh>
    <phoneticPr fontId="9"/>
  </si>
  <si>
    <t>和室</t>
    <rPh sb="0" eb="2">
      <t>ワシツ</t>
    </rPh>
    <phoneticPr fontId="9"/>
  </si>
  <si>
    <t>件</t>
    <rPh sb="0" eb="1">
      <t>ケン</t>
    </rPh>
    <phoneticPr fontId="9"/>
  </si>
  <si>
    <t>施設名</t>
    <rPh sb="0" eb="2">
      <t>シセツ</t>
    </rPh>
    <rPh sb="2" eb="3">
      <t>メイ</t>
    </rPh>
    <phoneticPr fontId="6"/>
  </si>
  <si>
    <t>常磐城1-1-30</t>
  </si>
  <si>
    <t>上田城跡公園多目的広場</t>
    <rPh sb="0" eb="2">
      <t>ウエダ</t>
    </rPh>
    <rPh sb="4" eb="6">
      <t>コウエン</t>
    </rPh>
    <rPh sb="6" eb="9">
      <t>タモクテキ</t>
    </rPh>
    <rPh sb="9" eb="11">
      <t>ヒロバ</t>
    </rPh>
    <phoneticPr fontId="7"/>
  </si>
  <si>
    <t>材木町1-14-1</t>
  </si>
  <si>
    <t>下塩尻1040-4</t>
  </si>
  <si>
    <t>総合体育館</t>
    <rPh sb="0" eb="2">
      <t>ソウゴウ</t>
    </rPh>
    <rPh sb="2" eb="5">
      <t>タイイクカン</t>
    </rPh>
    <phoneticPr fontId="7"/>
  </si>
  <si>
    <t>室内多目的運動場</t>
    <rPh sb="0" eb="2">
      <t>シツナイ</t>
    </rPh>
    <rPh sb="2" eb="5">
      <t>タモクテキ</t>
    </rPh>
    <rPh sb="5" eb="8">
      <t>ウンドウジョウ</t>
    </rPh>
    <phoneticPr fontId="7"/>
  </si>
  <si>
    <t>体育館</t>
    <rPh sb="0" eb="3">
      <t>タイイクカン</t>
    </rPh>
    <phoneticPr fontId="7"/>
  </si>
  <si>
    <t>上塩尻623</t>
  </si>
  <si>
    <t>テニスコート</t>
  </si>
  <si>
    <t>丸子総合グラウンド</t>
    <rPh sb="0" eb="2">
      <t>マルコ</t>
    </rPh>
    <rPh sb="2" eb="4">
      <t>ソウゴウ</t>
    </rPh>
    <phoneticPr fontId="7"/>
  </si>
  <si>
    <t>丸子総合体育館</t>
    <rPh sb="0" eb="2">
      <t>マルコ</t>
    </rPh>
    <rPh sb="2" eb="4">
      <t>ソウゴウ</t>
    </rPh>
    <rPh sb="4" eb="7">
      <t>タイイクカン</t>
    </rPh>
    <phoneticPr fontId="7"/>
  </si>
  <si>
    <t>依田窪プール</t>
    <rPh sb="0" eb="2">
      <t>ヨダ</t>
    </rPh>
    <rPh sb="2" eb="3">
      <t>クボ</t>
    </rPh>
    <phoneticPr fontId="7"/>
  </si>
  <si>
    <t>丸子テニスコート</t>
    <rPh sb="0" eb="2">
      <t>マルコ</t>
    </rPh>
    <phoneticPr fontId="7"/>
  </si>
  <si>
    <t>丸子相撲場</t>
    <rPh sb="0" eb="2">
      <t>マルコ</t>
    </rPh>
    <rPh sb="2" eb="4">
      <t>スモウ</t>
    </rPh>
    <rPh sb="4" eb="5">
      <t>バ</t>
    </rPh>
    <phoneticPr fontId="7"/>
  </si>
  <si>
    <t>大塩体育館</t>
    <rPh sb="0" eb="2">
      <t>オオシオ</t>
    </rPh>
    <rPh sb="2" eb="5">
      <t>タイイクカン</t>
    </rPh>
    <phoneticPr fontId="7"/>
  </si>
  <si>
    <t>真田体育館</t>
    <rPh sb="0" eb="2">
      <t>サナダ</t>
    </rPh>
    <rPh sb="2" eb="5">
      <t>タイイクカン</t>
    </rPh>
    <phoneticPr fontId="7"/>
  </si>
  <si>
    <t>真田運動公園グラウンド</t>
    <rPh sb="0" eb="2">
      <t>サナダ</t>
    </rPh>
    <rPh sb="2" eb="4">
      <t>ウンドウ</t>
    </rPh>
    <rPh sb="4" eb="6">
      <t>コウエン</t>
    </rPh>
    <phoneticPr fontId="7"/>
  </si>
  <si>
    <t>真田運動公園テニスコート</t>
    <rPh sb="0" eb="2">
      <t>サナダ</t>
    </rPh>
    <rPh sb="2" eb="4">
      <t>ウンドウ</t>
    </rPh>
    <rPh sb="4" eb="6">
      <t>コウエン</t>
    </rPh>
    <phoneticPr fontId="7"/>
  </si>
  <si>
    <t>洗馬川公園グラウンド</t>
    <rPh sb="0" eb="1">
      <t>アラ</t>
    </rPh>
    <rPh sb="1" eb="2">
      <t>ウマ</t>
    </rPh>
    <rPh sb="2" eb="3">
      <t>カワ</t>
    </rPh>
    <rPh sb="3" eb="5">
      <t>コウエン</t>
    </rPh>
    <phoneticPr fontId="7"/>
  </si>
  <si>
    <t>武石体育館</t>
    <rPh sb="0" eb="2">
      <t>タケシ</t>
    </rPh>
    <rPh sb="2" eb="5">
      <t>タイイクカン</t>
    </rPh>
    <phoneticPr fontId="7"/>
  </si>
  <si>
    <t>築地原トレーニングセンター</t>
    <rPh sb="0" eb="2">
      <t>ツキジ</t>
    </rPh>
    <rPh sb="2" eb="3">
      <t>ハラ</t>
    </rPh>
    <phoneticPr fontId="7"/>
  </si>
  <si>
    <t>武石テニスコート</t>
    <rPh sb="0" eb="2">
      <t>タケシ</t>
    </rPh>
    <phoneticPr fontId="7"/>
  </si>
  <si>
    <t>利用者数</t>
    <rPh sb="0" eb="3">
      <t>リヨウシャ</t>
    </rPh>
    <rPh sb="3" eb="4">
      <t>スウ</t>
    </rPh>
    <phoneticPr fontId="9"/>
  </si>
  <si>
    <t>上田城跡公園体育館</t>
    <rPh sb="0" eb="2">
      <t>ウエダ</t>
    </rPh>
    <rPh sb="2" eb="4">
      <t>ジョウセキ</t>
    </rPh>
    <rPh sb="4" eb="6">
      <t>コウエン</t>
    </rPh>
    <rPh sb="6" eb="9">
      <t>タイイクカン</t>
    </rPh>
    <phoneticPr fontId="7"/>
  </si>
  <si>
    <t>上田城跡公園第二体育館</t>
    <rPh sb="0" eb="1">
      <t>ウエ</t>
    </rPh>
    <rPh sb="1" eb="2">
      <t>タ</t>
    </rPh>
    <rPh sb="4" eb="6">
      <t>コウエン</t>
    </rPh>
    <rPh sb="6" eb="8">
      <t>ダイニ</t>
    </rPh>
    <rPh sb="8" eb="11">
      <t>タイイクカン</t>
    </rPh>
    <phoneticPr fontId="7"/>
  </si>
  <si>
    <t>上田城跡公園野球場</t>
    <rPh sb="0" eb="2">
      <t>ウエダ</t>
    </rPh>
    <rPh sb="4" eb="6">
      <t>コウエン</t>
    </rPh>
    <rPh sb="6" eb="9">
      <t>ヤキュウジョウ</t>
    </rPh>
    <phoneticPr fontId="7"/>
  </si>
  <si>
    <t>染屋台グラウンド</t>
    <rPh sb="0" eb="2">
      <t>ソメヤ</t>
    </rPh>
    <rPh sb="2" eb="3">
      <t>ダイ</t>
    </rPh>
    <phoneticPr fontId="7"/>
  </si>
  <si>
    <t>上田城跡公園東・西テニスコート</t>
    <rPh sb="0" eb="2">
      <t>ウエダ</t>
    </rPh>
    <rPh sb="4" eb="6">
      <t>コウエン</t>
    </rPh>
    <rPh sb="6" eb="7">
      <t>ヒガシ</t>
    </rPh>
    <rPh sb="8" eb="9">
      <t>ニシ</t>
    </rPh>
    <phoneticPr fontId="7"/>
  </si>
  <si>
    <t>上田城跡公園陸上競技場</t>
    <rPh sb="0" eb="2">
      <t>ウエダ</t>
    </rPh>
    <rPh sb="4" eb="6">
      <t>コウエン</t>
    </rPh>
    <rPh sb="6" eb="8">
      <t>リクジョウ</t>
    </rPh>
    <rPh sb="8" eb="10">
      <t>キョウギ</t>
    </rPh>
    <rPh sb="10" eb="11">
      <t>ジョウ</t>
    </rPh>
    <phoneticPr fontId="7"/>
  </si>
  <si>
    <t>上田城跡公園弓道場</t>
    <rPh sb="0" eb="2">
      <t>ウエダ</t>
    </rPh>
    <rPh sb="4" eb="6">
      <t>コウエン</t>
    </rPh>
    <rPh sb="6" eb="8">
      <t>キュウドウ</t>
    </rPh>
    <rPh sb="8" eb="9">
      <t>ジョウ</t>
    </rPh>
    <phoneticPr fontId="7"/>
  </si>
  <si>
    <t>上田城跡公園相撲場</t>
    <rPh sb="0" eb="2">
      <t>ウエダ</t>
    </rPh>
    <rPh sb="4" eb="6">
      <t>コウエン</t>
    </rPh>
    <rPh sb="6" eb="8">
      <t>スモウ</t>
    </rPh>
    <rPh sb="8" eb="9">
      <t>ジョウ</t>
    </rPh>
    <phoneticPr fontId="7"/>
  </si>
  <si>
    <t>ちびっこプール</t>
  </si>
  <si>
    <t>河川敷グラウンド</t>
    <rPh sb="0" eb="3">
      <t>カセンジキ</t>
    </rPh>
    <phoneticPr fontId="7"/>
  </si>
  <si>
    <t>プール</t>
  </si>
  <si>
    <t>アーチェリー場</t>
    <rPh sb="6" eb="7">
      <t>ジョウ</t>
    </rPh>
    <phoneticPr fontId="7"/>
  </si>
  <si>
    <t>マレットゴルフ場</t>
    <rPh sb="7" eb="8">
      <t>ジョウ</t>
    </rPh>
    <phoneticPr fontId="7"/>
  </si>
  <si>
    <t>多目的グラウンド</t>
    <rPh sb="0" eb="3">
      <t>タモクテキ</t>
    </rPh>
    <phoneticPr fontId="7"/>
  </si>
  <si>
    <t>県営野球場</t>
    <rPh sb="0" eb="2">
      <t>ケンエイ</t>
    </rPh>
    <rPh sb="2" eb="5">
      <t>ヤキュウジョウ</t>
    </rPh>
    <phoneticPr fontId="7"/>
  </si>
  <si>
    <t>多目的運動場</t>
    <rPh sb="0" eb="3">
      <t>タモクテキ</t>
    </rPh>
    <rPh sb="3" eb="6">
      <t>ウンドウジョウ</t>
    </rPh>
    <phoneticPr fontId="7"/>
  </si>
  <si>
    <t>柔剣道場</t>
    <rPh sb="0" eb="1">
      <t>ジュウ</t>
    </rPh>
    <rPh sb="1" eb="3">
      <t>ケンドウ</t>
    </rPh>
    <rPh sb="3" eb="4">
      <t>ジョウ</t>
    </rPh>
    <phoneticPr fontId="7"/>
  </si>
  <si>
    <t>柔道場</t>
    <rPh sb="0" eb="3">
      <t>ジュウドウジョウ</t>
    </rPh>
    <phoneticPr fontId="7"/>
  </si>
  <si>
    <t>丸子ゲートボール場</t>
    <rPh sb="0" eb="2">
      <t>マルコ</t>
    </rPh>
    <rPh sb="8" eb="9">
      <t>バ</t>
    </rPh>
    <phoneticPr fontId="7"/>
  </si>
  <si>
    <t>東内室内ゲートボール場</t>
    <rPh sb="0" eb="1">
      <t>ヒガシ</t>
    </rPh>
    <rPh sb="1" eb="2">
      <t>ウチ</t>
    </rPh>
    <rPh sb="2" eb="4">
      <t>シツナイ</t>
    </rPh>
    <rPh sb="10" eb="11">
      <t>ジョウ</t>
    </rPh>
    <phoneticPr fontId="7"/>
  </si>
  <si>
    <t>長瀬室内ゲートボール場</t>
    <rPh sb="0" eb="2">
      <t>ナガセ</t>
    </rPh>
    <rPh sb="2" eb="4">
      <t>シツナイ</t>
    </rPh>
    <rPh sb="10" eb="11">
      <t>ジョウ</t>
    </rPh>
    <phoneticPr fontId="7"/>
  </si>
  <si>
    <t>北部体育館</t>
    <rPh sb="0" eb="2">
      <t>ホクブ</t>
    </rPh>
    <rPh sb="2" eb="5">
      <t>タイイクカン</t>
    </rPh>
    <phoneticPr fontId="7"/>
  </si>
  <si>
    <t>天下山マレットゴルフ場</t>
    <rPh sb="0" eb="2">
      <t>テンカ</t>
    </rPh>
    <rPh sb="2" eb="3">
      <t>サン</t>
    </rPh>
    <rPh sb="10" eb="11">
      <t>ジョウ</t>
    </rPh>
    <phoneticPr fontId="7"/>
  </si>
  <si>
    <t>学校開放体育館</t>
    <rPh sb="0" eb="2">
      <t>ガッコウ</t>
    </rPh>
    <rPh sb="2" eb="4">
      <t>カイホウ</t>
    </rPh>
    <rPh sb="4" eb="7">
      <t>タイイクカン</t>
    </rPh>
    <phoneticPr fontId="7"/>
  </si>
  <si>
    <t>学校開放校庭</t>
    <rPh sb="0" eb="2">
      <t>ガッコウ</t>
    </rPh>
    <rPh sb="2" eb="4">
      <t>カイホウ</t>
    </rPh>
    <rPh sb="4" eb="6">
      <t>コウテイ</t>
    </rPh>
    <phoneticPr fontId="7"/>
  </si>
  <si>
    <t>ふれあいさなだ館</t>
    <rPh sb="7" eb="8">
      <t>ヤカタ</t>
    </rPh>
    <phoneticPr fontId="7"/>
  </si>
  <si>
    <t>菅平高原ジャンプ台</t>
    <rPh sb="0" eb="2">
      <t>スガダイラ</t>
    </rPh>
    <rPh sb="2" eb="4">
      <t>コウゲン</t>
    </rPh>
    <rPh sb="8" eb="9">
      <t>ダイ</t>
    </rPh>
    <phoneticPr fontId="7"/>
  </si>
  <si>
    <t>総合グラウンド</t>
    <rPh sb="0" eb="2">
      <t>ソウゴウ</t>
    </rPh>
    <phoneticPr fontId="7"/>
  </si>
  <si>
    <t>武石室内ゲートボール場</t>
    <rPh sb="0" eb="2">
      <t>タケシ</t>
    </rPh>
    <rPh sb="2" eb="4">
      <t>シツナイ</t>
    </rPh>
    <rPh sb="10" eb="11">
      <t>ジョウ</t>
    </rPh>
    <phoneticPr fontId="7"/>
  </si>
  <si>
    <t>森林公園マレットゴルフ場</t>
    <rPh sb="0" eb="4">
      <t>シンリンコウエン</t>
    </rPh>
    <rPh sb="11" eb="12">
      <t>ジョウ</t>
    </rPh>
    <phoneticPr fontId="7"/>
  </si>
  <si>
    <t>上田城跡公園管理事務所管内合計</t>
    <rPh sb="0" eb="2">
      <t>ウエダ</t>
    </rPh>
    <rPh sb="4" eb="6">
      <t>コウエン</t>
    </rPh>
    <rPh sb="6" eb="8">
      <t>カンリ</t>
    </rPh>
    <rPh sb="8" eb="10">
      <t>ジム</t>
    </rPh>
    <rPh sb="10" eb="11">
      <t>ショ</t>
    </rPh>
    <rPh sb="11" eb="13">
      <t>カンナイ</t>
    </rPh>
    <rPh sb="13" eb="15">
      <t>ゴウケイ</t>
    </rPh>
    <phoneticPr fontId="9"/>
  </si>
  <si>
    <t>自然運動公園合計</t>
    <rPh sb="0" eb="2">
      <t>シゼン</t>
    </rPh>
    <rPh sb="2" eb="4">
      <t>ウンドウ</t>
    </rPh>
    <rPh sb="4" eb="6">
      <t>コウエン</t>
    </rPh>
    <rPh sb="6" eb="8">
      <t>ゴウケイ</t>
    </rPh>
    <phoneticPr fontId="9"/>
  </si>
  <si>
    <t>上田古戦場公園合計</t>
    <rPh sb="0" eb="2">
      <t>ウエダ</t>
    </rPh>
    <rPh sb="2" eb="5">
      <t>コセンジョウ</t>
    </rPh>
    <rPh sb="5" eb="7">
      <t>コウエン</t>
    </rPh>
    <rPh sb="7" eb="9">
      <t>ゴウケイ</t>
    </rPh>
    <phoneticPr fontId="9"/>
  </si>
  <si>
    <t>アクアプラザ上田</t>
    <rPh sb="6" eb="8">
      <t>ウエダ</t>
    </rPh>
    <phoneticPr fontId="9"/>
  </si>
  <si>
    <t>川西社会体育館</t>
    <rPh sb="0" eb="2">
      <t>カワニシ</t>
    </rPh>
    <rPh sb="2" eb="4">
      <t>シャカイ</t>
    </rPh>
    <rPh sb="4" eb="7">
      <t>タイイクカン</t>
    </rPh>
    <phoneticPr fontId="9"/>
  </si>
  <si>
    <t>上野が丘社会体育館</t>
    <rPh sb="0" eb="2">
      <t>ウエノ</t>
    </rPh>
    <rPh sb="3" eb="4">
      <t>オカ</t>
    </rPh>
    <rPh sb="4" eb="6">
      <t>シャカイ</t>
    </rPh>
    <rPh sb="6" eb="9">
      <t>タイイクカン</t>
    </rPh>
    <phoneticPr fontId="9"/>
  </si>
  <si>
    <t>学校開放体育館</t>
    <rPh sb="0" eb="2">
      <t>ガッコウ</t>
    </rPh>
    <rPh sb="2" eb="4">
      <t>カイホウ</t>
    </rPh>
    <phoneticPr fontId="9"/>
  </si>
  <si>
    <t>学校開放グラウンド</t>
    <rPh sb="0" eb="2">
      <t>ガッコウ</t>
    </rPh>
    <rPh sb="2" eb="4">
      <t>カイホウ</t>
    </rPh>
    <phoneticPr fontId="9"/>
  </si>
  <si>
    <t>丸子地域合計</t>
    <rPh sb="0" eb="2">
      <t>マルコ</t>
    </rPh>
    <rPh sb="2" eb="4">
      <t>チイキ</t>
    </rPh>
    <rPh sb="4" eb="6">
      <t>ゴウケイ</t>
    </rPh>
    <phoneticPr fontId="9"/>
  </si>
  <si>
    <t>真田地域合計</t>
    <rPh sb="0" eb="2">
      <t>サナダ</t>
    </rPh>
    <rPh sb="2" eb="4">
      <t>チイキ</t>
    </rPh>
    <rPh sb="4" eb="6">
      <t>ゴウケイ</t>
    </rPh>
    <phoneticPr fontId="9"/>
  </si>
  <si>
    <t>武石地域合計</t>
    <rPh sb="0" eb="2">
      <t>タケシ</t>
    </rPh>
    <rPh sb="2" eb="4">
      <t>チイキ</t>
    </rPh>
    <rPh sb="4" eb="6">
      <t>ゴウケイ</t>
    </rPh>
    <phoneticPr fontId="9"/>
  </si>
  <si>
    <t>資料 ： スポーツ推進課</t>
    <rPh sb="9" eb="12">
      <t>スイシンカ</t>
    </rPh>
    <phoneticPr fontId="9"/>
  </si>
  <si>
    <t>スケート場</t>
    <rPh sb="4" eb="5">
      <t>ジョウ</t>
    </rPh>
    <phoneticPr fontId="7"/>
  </si>
  <si>
    <t>わしば山荘</t>
    <rPh sb="3" eb="5">
      <t>サンソウ</t>
    </rPh>
    <phoneticPr fontId="7"/>
  </si>
  <si>
    <t>バンガロー</t>
  </si>
  <si>
    <t>キャンプ場</t>
    <rPh sb="4" eb="5">
      <t>ジョウ</t>
    </rPh>
    <phoneticPr fontId="7"/>
  </si>
  <si>
    <t>テニス場</t>
    <rPh sb="3" eb="4">
      <t>ジョウ</t>
    </rPh>
    <phoneticPr fontId="7"/>
  </si>
  <si>
    <t>スケート場（ゴーカート）</t>
    <rPh sb="4" eb="5">
      <t>ジョウ</t>
    </rPh>
    <phoneticPr fontId="7"/>
  </si>
  <si>
    <t>資料 ： スポーツ推進課</t>
    <phoneticPr fontId="9"/>
  </si>
  <si>
    <t>成人（女性）教育</t>
    <rPh sb="0" eb="2">
      <t>セイジン</t>
    </rPh>
    <rPh sb="3" eb="5">
      <t>ジョセイ</t>
    </rPh>
    <rPh sb="6" eb="8">
      <t>キョウイク</t>
    </rPh>
    <phoneticPr fontId="9"/>
  </si>
  <si>
    <t>青少年（家庭）教育</t>
    <rPh sb="0" eb="3">
      <t>セイショウネン</t>
    </rPh>
    <rPh sb="4" eb="6">
      <t>カテイ</t>
    </rPh>
    <rPh sb="7" eb="9">
      <t>キョウイク</t>
    </rPh>
    <phoneticPr fontId="9"/>
  </si>
  <si>
    <t>高齢者教育</t>
    <rPh sb="0" eb="3">
      <t>コウレイシャ</t>
    </rPh>
    <rPh sb="3" eb="5">
      <t>キョウイク</t>
    </rPh>
    <phoneticPr fontId="9"/>
  </si>
  <si>
    <t>人権同和教育</t>
    <rPh sb="0" eb="2">
      <t>ジンケン</t>
    </rPh>
    <rPh sb="2" eb="4">
      <t>ドウワ</t>
    </rPh>
    <rPh sb="4" eb="6">
      <t>キョウイク</t>
    </rPh>
    <phoneticPr fontId="9"/>
  </si>
  <si>
    <t>社会体育</t>
    <rPh sb="0" eb="2">
      <t>シャカイ</t>
    </rPh>
    <rPh sb="2" eb="4">
      <t>タイイク</t>
    </rPh>
    <phoneticPr fontId="9"/>
  </si>
  <si>
    <t>文化芸術</t>
    <rPh sb="0" eb="2">
      <t>ブンカ</t>
    </rPh>
    <rPh sb="2" eb="4">
      <t>ゲイジュツ</t>
    </rPh>
    <phoneticPr fontId="9"/>
  </si>
  <si>
    <t>分館育成・その他</t>
    <rPh sb="0" eb="2">
      <t>ブンカン</t>
    </rPh>
    <rPh sb="2" eb="4">
      <t>イクセイ</t>
    </rPh>
    <rPh sb="7" eb="8">
      <t>タ</t>
    </rPh>
    <phoneticPr fontId="9"/>
  </si>
  <si>
    <t>資料 ： 各公民館</t>
    <rPh sb="5" eb="6">
      <t>カク</t>
    </rPh>
    <rPh sb="6" eb="9">
      <t>コウミンカン</t>
    </rPh>
    <phoneticPr fontId="9"/>
  </si>
  <si>
    <t>参加者数</t>
    <rPh sb="0" eb="3">
      <t>サンカシャ</t>
    </rPh>
    <rPh sb="3" eb="4">
      <t>スウ</t>
    </rPh>
    <phoneticPr fontId="9"/>
  </si>
  <si>
    <t>主催</t>
    <rPh sb="0" eb="2">
      <t>シュサイ</t>
    </rPh>
    <phoneticPr fontId="9"/>
  </si>
  <si>
    <t>無料利用</t>
    <rPh sb="0" eb="2">
      <t>ムリョウ</t>
    </rPh>
    <rPh sb="2" eb="4">
      <t>リヨウ</t>
    </rPh>
    <phoneticPr fontId="9"/>
  </si>
  <si>
    <t>有料利用</t>
    <rPh sb="0" eb="2">
      <t>ユウリョウ</t>
    </rPh>
    <rPh sb="2" eb="4">
      <t>リヨウ</t>
    </rPh>
    <phoneticPr fontId="9"/>
  </si>
  <si>
    <t>年間
開館日数</t>
    <rPh sb="0" eb="2">
      <t>ネンカン</t>
    </rPh>
    <rPh sb="3" eb="5">
      <t>カイカン</t>
    </rPh>
    <rPh sb="5" eb="7">
      <t>ニッスウ</t>
    </rPh>
    <phoneticPr fontId="9"/>
  </si>
  <si>
    <t>主催事業</t>
    <rPh sb="0" eb="2">
      <t>シュサイ</t>
    </rPh>
    <rPh sb="2" eb="4">
      <t>ジギョウ</t>
    </rPh>
    <phoneticPr fontId="9"/>
  </si>
  <si>
    <t>入場者数</t>
    <rPh sb="0" eb="2">
      <t>ニュウジョウ</t>
    </rPh>
    <rPh sb="2" eb="3">
      <t>シャ</t>
    </rPh>
    <rPh sb="3" eb="4">
      <t>スウ</t>
    </rPh>
    <phoneticPr fontId="9"/>
  </si>
  <si>
    <t>貸館事業</t>
    <rPh sb="0" eb="1">
      <t>カシ</t>
    </rPh>
    <rPh sb="1" eb="2">
      <t>カン</t>
    </rPh>
    <rPh sb="2" eb="4">
      <t>ジギョウ</t>
    </rPh>
    <phoneticPr fontId="9"/>
  </si>
  <si>
    <t>利用
団体数</t>
    <rPh sb="0" eb="2">
      <t>リヨウ</t>
    </rPh>
    <rPh sb="3" eb="5">
      <t>ダンタイ</t>
    </rPh>
    <rPh sb="5" eb="6">
      <t>スウ</t>
    </rPh>
    <phoneticPr fontId="9"/>
  </si>
  <si>
    <t>資料 ： 文化会館</t>
    <rPh sb="5" eb="7">
      <t>ブンカ</t>
    </rPh>
    <rPh sb="7" eb="9">
      <t>カイカン</t>
    </rPh>
    <phoneticPr fontId="9"/>
  </si>
  <si>
    <t>利用可日数</t>
    <rPh sb="0" eb="3">
      <t>リヨウカ</t>
    </rPh>
    <rPh sb="3" eb="5">
      <t>ニッスウ</t>
    </rPh>
    <phoneticPr fontId="9"/>
  </si>
  <si>
    <t>利用日数</t>
    <rPh sb="0" eb="2">
      <t>リヨウ</t>
    </rPh>
    <rPh sb="2" eb="4">
      <t>ニッスウ</t>
    </rPh>
    <phoneticPr fontId="9"/>
  </si>
  <si>
    <t>利用率</t>
    <rPh sb="0" eb="3">
      <t>リヨウリツ</t>
    </rPh>
    <phoneticPr fontId="9"/>
  </si>
  <si>
    <t>利用件数</t>
    <rPh sb="0" eb="2">
      <t>リヨウ</t>
    </rPh>
    <rPh sb="2" eb="4">
      <t>ケンスウ</t>
    </rPh>
    <phoneticPr fontId="9"/>
  </si>
  <si>
    <t>セレスホール</t>
  </si>
  <si>
    <t>小ホール</t>
    <rPh sb="0" eb="1">
      <t>ショウ</t>
    </rPh>
    <phoneticPr fontId="7"/>
  </si>
  <si>
    <t>リハーサル室</t>
    <rPh sb="5" eb="6">
      <t>シツ</t>
    </rPh>
    <phoneticPr fontId="7"/>
  </si>
  <si>
    <t>大会議室</t>
    <rPh sb="0" eb="1">
      <t>ダイ</t>
    </rPh>
    <rPh sb="1" eb="4">
      <t>カイギシツ</t>
    </rPh>
    <phoneticPr fontId="7"/>
  </si>
  <si>
    <t>中会議室</t>
    <rPh sb="0" eb="1">
      <t>チュウ</t>
    </rPh>
    <rPh sb="1" eb="4">
      <t>カイギシツ</t>
    </rPh>
    <phoneticPr fontId="7"/>
  </si>
  <si>
    <t>小会議室</t>
    <rPh sb="0" eb="4">
      <t>ショウカイギシツ</t>
    </rPh>
    <phoneticPr fontId="7"/>
  </si>
  <si>
    <t>展示室</t>
    <rPh sb="0" eb="3">
      <t>テンジシツ</t>
    </rPh>
    <phoneticPr fontId="7"/>
  </si>
  <si>
    <t>和室</t>
  </si>
  <si>
    <t>合計</t>
    <rPh sb="0" eb="2">
      <t>ゴウケイ</t>
    </rPh>
    <phoneticPr fontId="9"/>
  </si>
  <si>
    <t>%</t>
    <phoneticPr fontId="9"/>
  </si>
  <si>
    <t>資料 ： 丸子文化会館</t>
    <phoneticPr fontId="9"/>
  </si>
  <si>
    <t>「ホールこだま」の利用状況</t>
    <rPh sb="9" eb="11">
      <t>リヨウ</t>
    </rPh>
    <rPh sb="11" eb="13">
      <t>ジョウキョウ</t>
    </rPh>
    <phoneticPr fontId="9"/>
  </si>
  <si>
    <t>人数</t>
    <rPh sb="0" eb="2">
      <t>ニンズウ</t>
    </rPh>
    <phoneticPr fontId="9"/>
  </si>
  <si>
    <t>演奏会・その他</t>
    <rPh sb="0" eb="3">
      <t>エンソウカイ</t>
    </rPh>
    <rPh sb="6" eb="7">
      <t>タ</t>
    </rPh>
    <phoneticPr fontId="9"/>
  </si>
  <si>
    <t>演奏会</t>
    <rPh sb="0" eb="3">
      <t>エンソウカイ</t>
    </rPh>
    <phoneticPr fontId="9"/>
  </si>
  <si>
    <t>貸ホール</t>
    <rPh sb="0" eb="1">
      <t>カシ</t>
    </rPh>
    <phoneticPr fontId="9"/>
  </si>
  <si>
    <t>発表会</t>
    <rPh sb="0" eb="3">
      <t>ハッピョウカイ</t>
    </rPh>
    <phoneticPr fontId="9"/>
  </si>
  <si>
    <t>講演会</t>
    <rPh sb="0" eb="3">
      <t>コウエンカイ</t>
    </rPh>
    <phoneticPr fontId="9"/>
  </si>
  <si>
    <t>会議室</t>
    <rPh sb="0" eb="3">
      <t>カイギシツ</t>
    </rPh>
    <phoneticPr fontId="9"/>
  </si>
  <si>
    <t>「生涯学習の里」の利用状況</t>
    <rPh sb="1" eb="3">
      <t>ショウガイ</t>
    </rPh>
    <rPh sb="3" eb="5">
      <t>ガクシュウ</t>
    </rPh>
    <rPh sb="6" eb="7">
      <t>サト</t>
    </rPh>
    <rPh sb="9" eb="11">
      <t>リヨウ</t>
    </rPh>
    <rPh sb="11" eb="13">
      <t>ジョウキョウ</t>
    </rPh>
    <phoneticPr fontId="9"/>
  </si>
  <si>
    <t>研修棟</t>
    <rPh sb="0" eb="2">
      <t>ケンシュウ</t>
    </rPh>
    <rPh sb="2" eb="3">
      <t>トウ</t>
    </rPh>
    <phoneticPr fontId="9"/>
  </si>
  <si>
    <t>宿泊棟</t>
    <rPh sb="0" eb="3">
      <t>シュクハクトウ</t>
    </rPh>
    <phoneticPr fontId="9"/>
  </si>
  <si>
    <t>ひびき</t>
    <phoneticPr fontId="9"/>
  </si>
  <si>
    <t>年次</t>
    <rPh sb="0" eb="2">
      <t>ネンジ</t>
    </rPh>
    <phoneticPr fontId="6"/>
  </si>
  <si>
    <t>観覧者
実人数</t>
    <rPh sb="0" eb="3">
      <t>カンランシャ</t>
    </rPh>
    <rPh sb="4" eb="5">
      <t>ジツ</t>
    </rPh>
    <rPh sb="5" eb="7">
      <t>ニンズウ</t>
    </rPh>
    <phoneticPr fontId="9"/>
  </si>
  <si>
    <t>特別展</t>
    <rPh sb="0" eb="3">
      <t>トクベツテン</t>
    </rPh>
    <phoneticPr fontId="9"/>
  </si>
  <si>
    <t>日数</t>
    <rPh sb="0" eb="2">
      <t>ニッスウ</t>
    </rPh>
    <phoneticPr fontId="9"/>
  </si>
  <si>
    <t>観覧者数</t>
    <rPh sb="0" eb="3">
      <t>カンランシャ</t>
    </rPh>
    <rPh sb="3" eb="4">
      <t>スウ</t>
    </rPh>
    <phoneticPr fontId="9"/>
  </si>
  <si>
    <t>一般
観覧者数</t>
    <rPh sb="0" eb="2">
      <t>イッパン</t>
    </rPh>
    <rPh sb="3" eb="6">
      <t>カンランシャ</t>
    </rPh>
    <rPh sb="6" eb="7">
      <t>スウ</t>
    </rPh>
    <phoneticPr fontId="9"/>
  </si>
  <si>
    <t>講演会ほか</t>
    <rPh sb="0" eb="3">
      <t>コウエンカイ</t>
    </rPh>
    <phoneticPr fontId="9"/>
  </si>
  <si>
    <t>資料 ： 上田市立博物館</t>
    <rPh sb="5" eb="7">
      <t>ウエダ</t>
    </rPh>
    <rPh sb="7" eb="9">
      <t>シリツ</t>
    </rPh>
    <rPh sb="9" eb="12">
      <t>ハクブツカン</t>
    </rPh>
    <phoneticPr fontId="9"/>
  </si>
  <si>
    <t>自然館</t>
    <rPh sb="0" eb="2">
      <t>シゼン</t>
    </rPh>
    <rPh sb="2" eb="3">
      <t>カン</t>
    </rPh>
    <phoneticPr fontId="9"/>
  </si>
  <si>
    <t>サニアパーク菅平</t>
    <rPh sb="6" eb="8">
      <t>スガダイラ</t>
    </rPh>
    <phoneticPr fontId="9"/>
  </si>
  <si>
    <t>グラウンド</t>
    <phoneticPr fontId="9"/>
  </si>
  <si>
    <t>陸上競技場</t>
    <rPh sb="0" eb="2">
      <t>リクジョウ</t>
    </rPh>
    <rPh sb="2" eb="5">
      <t>キョウギジョウ</t>
    </rPh>
    <phoneticPr fontId="9"/>
  </si>
  <si>
    <t>マレットゴルフ場</t>
    <rPh sb="7" eb="8">
      <t>バ</t>
    </rPh>
    <phoneticPr fontId="9"/>
  </si>
  <si>
    <t>ふれあいさなだ館</t>
    <rPh sb="7" eb="8">
      <t>カン</t>
    </rPh>
    <phoneticPr fontId="9"/>
  </si>
  <si>
    <t>入場者</t>
    <rPh sb="0" eb="2">
      <t>ニュウジョウ</t>
    </rPh>
    <rPh sb="2" eb="3">
      <t>シャ</t>
    </rPh>
    <phoneticPr fontId="9"/>
  </si>
  <si>
    <t>（うちプール）</t>
    <phoneticPr fontId="9"/>
  </si>
  <si>
    <t>お屋敷
歴史館</t>
    <rPh sb="1" eb="3">
      <t>ヤシキ</t>
    </rPh>
    <rPh sb="4" eb="7">
      <t>レキシカン</t>
    </rPh>
    <phoneticPr fontId="9"/>
  </si>
  <si>
    <t>資料 ： 真田産業観光課、真田地域教育事務所</t>
    <phoneticPr fontId="9"/>
  </si>
  <si>
    <t>種類</t>
    <rPh sb="0" eb="2">
      <t>シュルイ</t>
    </rPh>
    <phoneticPr fontId="6"/>
  </si>
  <si>
    <t>建造物</t>
    <rPh sb="0" eb="3">
      <t>ケンゾウブツ</t>
    </rPh>
    <phoneticPr fontId="9"/>
  </si>
  <si>
    <t>絵画</t>
  </si>
  <si>
    <t>絵画</t>
    <rPh sb="0" eb="2">
      <t>カイガ</t>
    </rPh>
    <phoneticPr fontId="9"/>
  </si>
  <si>
    <t>彫刻</t>
    <rPh sb="0" eb="2">
      <t>チョウコク</t>
    </rPh>
    <phoneticPr fontId="9"/>
  </si>
  <si>
    <t>工芸品</t>
    <rPh sb="0" eb="3">
      <t>コウゲイヒン</t>
    </rPh>
    <phoneticPr fontId="9"/>
  </si>
  <si>
    <t>書跡</t>
  </si>
  <si>
    <t>書跡</t>
    <rPh sb="0" eb="2">
      <t>ショセキ</t>
    </rPh>
    <phoneticPr fontId="9"/>
  </si>
  <si>
    <t>古文書</t>
  </si>
  <si>
    <t>古文書</t>
    <rPh sb="0" eb="3">
      <t>コモンジョ</t>
    </rPh>
    <phoneticPr fontId="9"/>
  </si>
  <si>
    <t>歴史・考古資料</t>
    <rPh sb="0" eb="2">
      <t>レキシ</t>
    </rPh>
    <rPh sb="3" eb="5">
      <t>コウコ</t>
    </rPh>
    <rPh sb="5" eb="7">
      <t>シリョウ</t>
    </rPh>
    <phoneticPr fontId="9"/>
  </si>
  <si>
    <t>有形文化財</t>
    <rPh sb="0" eb="2">
      <t>ユウケイ</t>
    </rPh>
    <rPh sb="2" eb="5">
      <t>ブンカザイ</t>
    </rPh>
    <phoneticPr fontId="9"/>
  </si>
  <si>
    <t>無形
文化財</t>
    <rPh sb="0" eb="2">
      <t>ムケイ</t>
    </rPh>
    <rPh sb="3" eb="6">
      <t>ブンカザイ</t>
    </rPh>
    <phoneticPr fontId="9"/>
  </si>
  <si>
    <t>芸能</t>
  </si>
  <si>
    <t>芸能</t>
    <rPh sb="0" eb="2">
      <t>ゲイノウ</t>
    </rPh>
    <phoneticPr fontId="9"/>
  </si>
  <si>
    <t>有形</t>
    <rPh sb="0" eb="2">
      <t>ユウケイ</t>
    </rPh>
    <phoneticPr fontId="9"/>
  </si>
  <si>
    <t>無形</t>
    <rPh sb="0" eb="2">
      <t>ムケイ</t>
    </rPh>
    <phoneticPr fontId="9"/>
  </si>
  <si>
    <t>記念物</t>
    <rPh sb="0" eb="3">
      <t>キネンブツ</t>
    </rPh>
    <phoneticPr fontId="9"/>
  </si>
  <si>
    <t>史跡</t>
  </si>
  <si>
    <t>史跡</t>
    <rPh sb="0" eb="2">
      <t>シセキ</t>
    </rPh>
    <phoneticPr fontId="9"/>
  </si>
  <si>
    <t>名勝</t>
  </si>
  <si>
    <t>名勝</t>
    <rPh sb="0" eb="2">
      <t>メイショウ</t>
    </rPh>
    <phoneticPr fontId="9"/>
  </si>
  <si>
    <t>天然記念物</t>
    <rPh sb="0" eb="2">
      <t>テンネン</t>
    </rPh>
    <rPh sb="2" eb="5">
      <t>キネンブツ</t>
    </rPh>
    <phoneticPr fontId="9"/>
  </si>
  <si>
    <t>国宝</t>
    <rPh sb="0" eb="1">
      <t>クニ</t>
    </rPh>
    <rPh sb="1" eb="2">
      <t>タカラ</t>
    </rPh>
    <phoneticPr fontId="7"/>
  </si>
  <si>
    <t>国指定</t>
    <rPh sb="0" eb="1">
      <t>クニ</t>
    </rPh>
    <rPh sb="1" eb="2">
      <t>ユビ</t>
    </rPh>
    <rPh sb="2" eb="3">
      <t>サダム</t>
    </rPh>
    <phoneticPr fontId="7"/>
  </si>
  <si>
    <t>国重美</t>
    <rPh sb="0" eb="1">
      <t>クニ</t>
    </rPh>
    <rPh sb="1" eb="2">
      <t>ジュウ</t>
    </rPh>
    <rPh sb="2" eb="3">
      <t>ビ</t>
    </rPh>
    <phoneticPr fontId="7"/>
  </si>
  <si>
    <t>国登録</t>
    <rPh sb="0" eb="1">
      <t>クニ</t>
    </rPh>
    <rPh sb="1" eb="2">
      <t>ノボル</t>
    </rPh>
    <rPh sb="2" eb="3">
      <t>リョク</t>
    </rPh>
    <phoneticPr fontId="7"/>
  </si>
  <si>
    <t>国選択</t>
    <rPh sb="0" eb="1">
      <t>クニ</t>
    </rPh>
    <rPh sb="1" eb="2">
      <t>セン</t>
    </rPh>
    <rPh sb="2" eb="3">
      <t>エラ</t>
    </rPh>
    <phoneticPr fontId="7"/>
  </si>
  <si>
    <t>県指定</t>
    <rPh sb="0" eb="1">
      <t>ケン</t>
    </rPh>
    <rPh sb="1" eb="2">
      <t>ユビ</t>
    </rPh>
    <rPh sb="2" eb="3">
      <t>サダム</t>
    </rPh>
    <phoneticPr fontId="7"/>
  </si>
  <si>
    <t>市指定</t>
    <rPh sb="0" eb="1">
      <t>シ</t>
    </rPh>
    <rPh sb="1" eb="2">
      <t>ユビ</t>
    </rPh>
    <rPh sb="2" eb="3">
      <t>サダム</t>
    </rPh>
    <phoneticPr fontId="7"/>
  </si>
  <si>
    <t>安楽寺八角三重塔</t>
  </si>
  <si>
    <t>前山寺三重塔</t>
  </si>
  <si>
    <t>中禅寺薬師堂</t>
  </si>
  <si>
    <t>木造惟仙和尚坐像</t>
  </si>
  <si>
    <t>木造恵仁和尚坐像</t>
  </si>
  <si>
    <t>信濃国分寺跡</t>
  </si>
  <si>
    <t>上田城跡</t>
  </si>
  <si>
    <t>染屋焼コレクション</t>
  </si>
  <si>
    <t>小文地桐紋付韋胴服</t>
  </si>
  <si>
    <t>紙本墨書生島足島神社文書</t>
  </si>
  <si>
    <t>旧常田館製糸場施設</t>
  </si>
  <si>
    <t>国宝建造物</t>
  </si>
  <si>
    <t>重要文化財建造物</t>
  </si>
  <si>
    <t>重要文化財彫刻</t>
  </si>
  <si>
    <t>重要民俗文化財</t>
  </si>
  <si>
    <t>重要文化財工芸</t>
  </si>
  <si>
    <t>重要文化財古文書</t>
  </si>
  <si>
    <t>基</t>
  </si>
  <si>
    <t>棟</t>
  </si>
  <si>
    <t>躯</t>
  </si>
  <si>
    <t>点</t>
  </si>
  <si>
    <t>領</t>
  </si>
  <si>
    <t>安楽寺</t>
  </si>
  <si>
    <t>前山寺</t>
  </si>
  <si>
    <t>国分寺</t>
  </si>
  <si>
    <t>中禅寺</t>
  </si>
  <si>
    <t>長福寺</t>
  </si>
  <si>
    <t>常楽寺</t>
  </si>
  <si>
    <t>上田市ほか</t>
  </si>
  <si>
    <t>上田市</t>
  </si>
  <si>
    <t>生島足島神社</t>
  </si>
  <si>
    <t>上田市別所温泉</t>
  </si>
  <si>
    <t>上田市前山</t>
  </si>
  <si>
    <t>上田市国分</t>
  </si>
  <si>
    <t>上田市下之郷</t>
  </si>
  <si>
    <t>上田市二の丸</t>
  </si>
  <si>
    <t>上田市立博物館</t>
  </si>
  <si>
    <t>国指定文化財</t>
  </si>
  <si>
    <t>帖</t>
  </si>
  <si>
    <t>上田蚕種協業組合事務棟</t>
  </si>
  <si>
    <t>信州大学繊維学部講堂</t>
  </si>
  <si>
    <t>国選択無形民俗文化財</t>
  </si>
  <si>
    <t>別所温泉の岳の幟行事</t>
  </si>
  <si>
    <t>岳の幟保存会</t>
  </si>
  <si>
    <t>県指定文化財</t>
  </si>
  <si>
    <t>太刀</t>
  </si>
  <si>
    <t>刀</t>
  </si>
  <si>
    <t>塩田城跡</t>
  </si>
  <si>
    <t>小泉のシナノイルカ</t>
  </si>
  <si>
    <t>西光寺阿弥陀堂</t>
  </si>
  <si>
    <t>生島足島神社歌舞伎舞台</t>
  </si>
  <si>
    <t>生島足島神社本殿内殿</t>
  </si>
  <si>
    <t>上田市上野･住吉</t>
  </si>
  <si>
    <t>舞田自治会</t>
  </si>
  <si>
    <t>上田市舞田</t>
  </si>
  <si>
    <t>面</t>
  </si>
  <si>
    <t>高仙寺</t>
  </si>
  <si>
    <t>上田市小泉</t>
  </si>
  <si>
    <t>西光寺</t>
  </si>
  <si>
    <t>上田市富士山</t>
  </si>
  <si>
    <t>市指定文化財</t>
  </si>
  <si>
    <t>荒神宮本殿</t>
  </si>
  <si>
    <t>石造五輪塔</t>
  </si>
  <si>
    <t>願行寺四脚門</t>
  </si>
  <si>
    <t>銅製鰐口</t>
  </si>
  <si>
    <t>銅製雲板</t>
  </si>
  <si>
    <t>蘇民将来符</t>
  </si>
  <si>
    <t>八日堂縁日図</t>
  </si>
  <si>
    <t>二子塚古墳</t>
  </si>
  <si>
    <t>赤坂将軍塚古墳</t>
  </si>
  <si>
    <t>常田獅子</t>
  </si>
  <si>
    <t>房山獅子</t>
  </si>
  <si>
    <t>褐色縅唐冠崩し当世具足</t>
  </si>
  <si>
    <t>紺糸縅白熊毛当世具足</t>
  </si>
  <si>
    <t>板碑</t>
  </si>
  <si>
    <t>藤本蚕種株式会社保存繭標本</t>
  </si>
  <si>
    <t>下青木吉田原古墳</t>
  </si>
  <si>
    <t>秋和大蔵京古墳</t>
  </si>
  <si>
    <t>科野大宮社社叢</t>
  </si>
  <si>
    <t>大星神社社叢</t>
  </si>
  <si>
    <t>上田藩主居館表門及び土塀、濠、土塁</t>
  </si>
  <si>
    <t>紙本墨書武田信玄の朱印状</t>
  </si>
  <si>
    <t>紙本墨書武田勝頼の朱印状</t>
  </si>
  <si>
    <t>黄檗版蔵経</t>
  </si>
  <si>
    <t>紙本着色花鳥人物屏風</t>
  </si>
  <si>
    <t>佐久間象山書五反幟</t>
  </si>
  <si>
    <t>岳の幟</t>
  </si>
  <si>
    <t>保野の祇園祭</t>
  </si>
  <si>
    <t>沓掛家蹴鞠資料</t>
  </si>
  <si>
    <t>信濃国分寺石造多宝塔</t>
  </si>
  <si>
    <t>紺糸縅金剛力士頭当世具足</t>
  </si>
  <si>
    <t>浜村家能面狂言面</t>
  </si>
  <si>
    <t>能衣装上田縞小格子厚板</t>
  </si>
  <si>
    <t>寒松院（真田昌幸室）の墓</t>
  </si>
  <si>
    <t>板絵着色劉備檀渓渡河の図</t>
  </si>
  <si>
    <t>板絵着色踊り念仏と六歌仙図</t>
  </si>
  <si>
    <t>他田塚古墳</t>
  </si>
  <si>
    <t>絹本着色聖観音画像</t>
  </si>
  <si>
    <t>絹本着色愛染明王画像</t>
  </si>
  <si>
    <t>木造百万塔</t>
  </si>
  <si>
    <t>新屋古墳</t>
  </si>
  <si>
    <t>皇子塚古墳</t>
  </si>
  <si>
    <t>ナンジャモンジャの木</t>
  </si>
  <si>
    <t>岡城跡</t>
  </si>
  <si>
    <t>五位塚の板碑</t>
  </si>
  <si>
    <t>東昌寺鐘楼</t>
  </si>
  <si>
    <t>愛染カツラ</t>
  </si>
  <si>
    <t>銅製御正躰（懸仏）</t>
  </si>
  <si>
    <t>銅製孔雀文磬</t>
  </si>
  <si>
    <t>木造阿弥陀如来立像</t>
  </si>
  <si>
    <t>天神宮のケヤキ</t>
  </si>
  <si>
    <t>絹本着色藤娘と鬼の念仏絵</t>
  </si>
  <si>
    <t>塚穴原第１号古墳</t>
  </si>
  <si>
    <t>東昌寺僧具</t>
  </si>
  <si>
    <t>赤松小三郎遺髪の墓</t>
  </si>
  <si>
    <t>竹内善吾武信の墓</t>
  </si>
  <si>
    <t>紙本墨書開善寺宛武田信玄判物</t>
  </si>
  <si>
    <t>紙本墨書開善寺宛武田信玄寄進状</t>
  </si>
  <si>
    <t>紙本墨書武田信玄朱印状</t>
  </si>
  <si>
    <t>鋳銅製御正躰</t>
  </si>
  <si>
    <t>高仙寺参道並木</t>
  </si>
  <si>
    <t>前山寺参道並木</t>
  </si>
  <si>
    <t>石造大姥坐像</t>
  </si>
  <si>
    <t>板絵着色絵馬富士の巻狩り</t>
  </si>
  <si>
    <t>木造獅子頭</t>
  </si>
  <si>
    <t>木造狛犬</t>
  </si>
  <si>
    <t>鉄製湯釜</t>
  </si>
  <si>
    <t>神宮寺古墳</t>
  </si>
  <si>
    <t>木造薬師如来立像</t>
  </si>
  <si>
    <t>東馬焼窯跡</t>
  </si>
  <si>
    <t>木製鬼板</t>
  </si>
  <si>
    <t>野倉惣帳</t>
  </si>
  <si>
    <t>氷上王子神社大神楽獅子舞</t>
  </si>
  <si>
    <t>仙石家霊廟</t>
  </si>
  <si>
    <t>仙石家本陽寺墓所</t>
  </si>
  <si>
    <t>小泉大日堂</t>
  </si>
  <si>
    <t>宗吽寺石幢</t>
  </si>
  <si>
    <t>矢花の七つ塚</t>
  </si>
  <si>
    <t>畑山発電所跡</t>
  </si>
  <si>
    <t>信濃国分寺勧進帳</t>
  </si>
  <si>
    <t>天保信濃国絵図</t>
  </si>
  <si>
    <t>銅製陣鐘</t>
  </si>
  <si>
    <t>赤松小三郎佩刀</t>
  </si>
  <si>
    <t>男石神社絵馬</t>
  </si>
  <si>
    <t>塚穴古墳</t>
  </si>
  <si>
    <t>荒神宮石造五輪塔</t>
  </si>
  <si>
    <t>常楽寺石造多層塔</t>
  </si>
  <si>
    <t>安曽甚太夫五輪塔</t>
  </si>
  <si>
    <t>紺屋町八幡社絵馬</t>
  </si>
  <si>
    <t>桑の木</t>
  </si>
  <si>
    <t>上田原石造五輪塔</t>
  </si>
  <si>
    <t>上田藩村明細帳</t>
  </si>
  <si>
    <t>地芝居引幕</t>
  </si>
  <si>
    <t>お舟の天王山車</t>
  </si>
  <si>
    <t>タタラ塚古墳</t>
  </si>
  <si>
    <t>前山三頭獅子</t>
  </si>
  <si>
    <t>徳邦和尚火定の跡</t>
  </si>
  <si>
    <t>太郎山神社本殿</t>
  </si>
  <si>
    <t>加舎白雄自筆画賛屏風</t>
  </si>
  <si>
    <t>加舎白雄自筆酒中仙屏風</t>
  </si>
  <si>
    <t>五加八幡神社石燈籠</t>
  </si>
  <si>
    <t>塩野神社拝殿及び本殿</t>
  </si>
  <si>
    <t>旧上田市立図書館</t>
  </si>
  <si>
    <t>上室賀三頭獅子</t>
  </si>
  <si>
    <t>旧宣教師館</t>
  </si>
  <si>
    <t>下室賀三頭獅子</t>
  </si>
  <si>
    <t>別所神社本殿</t>
  </si>
  <si>
    <t>木造菩薩立像</t>
  </si>
  <si>
    <t>太郎山神社太々神楽</t>
  </si>
  <si>
    <t>牛頭天王祭文</t>
  </si>
  <si>
    <t>常楽寺本堂</t>
  </si>
  <si>
    <t>ちがい石の産地</t>
  </si>
  <si>
    <t>鴻の巣</t>
  </si>
  <si>
    <t>下之郷三頭獅子</t>
  </si>
  <si>
    <t>歴史資料</t>
  </si>
  <si>
    <t>口</t>
  </si>
  <si>
    <t>冊</t>
  </si>
  <si>
    <t>通</t>
  </si>
  <si>
    <t>巻</t>
  </si>
  <si>
    <t>枚</t>
  </si>
  <si>
    <t>着</t>
  </si>
  <si>
    <t>幅</t>
  </si>
  <si>
    <t>本</t>
  </si>
  <si>
    <t>台</t>
  </si>
  <si>
    <t>荒神宮</t>
  </si>
  <si>
    <t>上田市諏訪形</t>
  </si>
  <si>
    <t>下塩尻自治会</t>
  </si>
  <si>
    <t>上田市下塩尻</t>
  </si>
  <si>
    <t>願行寺</t>
  </si>
  <si>
    <t>観音寺</t>
  </si>
  <si>
    <t>上田市上田原</t>
  </si>
  <si>
    <t>陽泰寺</t>
  </si>
  <si>
    <t>国分寺及び檀信徒</t>
  </si>
  <si>
    <t>二子神社ほか</t>
  </si>
  <si>
    <t>上田市上田</t>
  </si>
  <si>
    <t>赤坂自治会</t>
  </si>
  <si>
    <t>上田市殿城</t>
  </si>
  <si>
    <t>常田獅子保存会</t>
  </si>
  <si>
    <t>上田市常田</t>
  </si>
  <si>
    <t>房山獅子保存会</t>
  </si>
  <si>
    <t>上田市中央・中央東</t>
  </si>
  <si>
    <t>上田市中央</t>
  </si>
  <si>
    <t>深区神社</t>
  </si>
  <si>
    <t>下青木自治会</t>
  </si>
  <si>
    <t>上田市蒼久保</t>
  </si>
  <si>
    <t>豊秋霧原野神社</t>
  </si>
  <si>
    <t>上田市秋和</t>
  </si>
  <si>
    <t>竜洞院</t>
  </si>
  <si>
    <t>岩門自治会</t>
  </si>
  <si>
    <t>上田市古里</t>
  </si>
  <si>
    <t>科野大宮社</t>
  </si>
  <si>
    <t>大星神社</t>
  </si>
  <si>
    <t>長野県</t>
  </si>
  <si>
    <t>奈良尾自治会</t>
  </si>
  <si>
    <t>塩野神社</t>
  </si>
  <si>
    <t>竜光院</t>
  </si>
  <si>
    <t>五加八幡社</t>
  </si>
  <si>
    <t>上田市五加</t>
  </si>
  <si>
    <t>保野祇園祭保存会</t>
  </si>
  <si>
    <t>上田市保野</t>
  </si>
  <si>
    <t>芳泉寺</t>
  </si>
  <si>
    <t>王子神社</t>
  </si>
  <si>
    <t>上田市新町</t>
  </si>
  <si>
    <t>大輪寺</t>
  </si>
  <si>
    <t>上田市上野</t>
  </si>
  <si>
    <t>八幡社氏子会</t>
  </si>
  <si>
    <t>上田市手塚</t>
  </si>
  <si>
    <t>上塩尻自治会</t>
  </si>
  <si>
    <t>上田市上塩尻</t>
  </si>
  <si>
    <t>上田市岡</t>
  </si>
  <si>
    <t>上室賀自治会</t>
  </si>
  <si>
    <t>上田市上室賀</t>
  </si>
  <si>
    <t>東昌寺</t>
  </si>
  <si>
    <t>上田市浦野</t>
  </si>
  <si>
    <t>岩下自治会</t>
  </si>
  <si>
    <t>上田市岩下</t>
  </si>
  <si>
    <t>月窓寺</t>
  </si>
  <si>
    <t>日輪寺</t>
  </si>
  <si>
    <t>呈蓮寺</t>
  </si>
  <si>
    <t>海禅寺</t>
  </si>
  <si>
    <t>向源寺</t>
  </si>
  <si>
    <t>富士嶽神社</t>
  </si>
  <si>
    <t>前山塩野神社</t>
  </si>
  <si>
    <t>上田市下室賀</t>
  </si>
  <si>
    <t>上田市小井田</t>
  </si>
  <si>
    <t>馬背神社</t>
  </si>
  <si>
    <t>上田市古安曽</t>
  </si>
  <si>
    <t>手塚八幡社</t>
  </si>
  <si>
    <t>野倉自治会</t>
  </si>
  <si>
    <t>上田市野倉</t>
  </si>
  <si>
    <t>氷上王子神社神楽保存会</t>
  </si>
  <si>
    <t>本陽寺</t>
  </si>
  <si>
    <t>保野塩野神社</t>
  </si>
  <si>
    <t>宗吽寺</t>
  </si>
  <si>
    <t>上田市畑山</t>
  </si>
  <si>
    <t>保野自治会</t>
  </si>
  <si>
    <t>海野町自治会</t>
  </si>
  <si>
    <t>東前山獅子保存会</t>
  </si>
  <si>
    <t>大円寺</t>
  </si>
  <si>
    <t>太郎山並太郎神社保存会</t>
  </si>
  <si>
    <t>五加自治会</t>
  </si>
  <si>
    <t>東前山及び西前山自治会</t>
  </si>
  <si>
    <t>石神自治会</t>
  </si>
  <si>
    <t>室賀水上神社三頭獅子ささら保存会</t>
  </si>
  <si>
    <t>下室賀自治会</t>
  </si>
  <si>
    <t>別所神社</t>
  </si>
  <si>
    <t>太郎山神社太々神楽保存会</t>
  </si>
  <si>
    <t>上田市立信濃国分寺資料館</t>
  </si>
  <si>
    <t>下之郷三頭獅子保存会</t>
  </si>
  <si>
    <t>利用数</t>
    <rPh sb="0" eb="2">
      <t>リヨウ</t>
    </rPh>
    <rPh sb="2" eb="3">
      <t>スウ</t>
    </rPh>
    <phoneticPr fontId="9"/>
  </si>
  <si>
    <t>上田市交流文化芸術センター</t>
    <rPh sb="0" eb="3">
      <t>ウエダシ</t>
    </rPh>
    <rPh sb="3" eb="5">
      <t>コウリュウ</t>
    </rPh>
    <rPh sb="5" eb="7">
      <t>ブンカ</t>
    </rPh>
    <rPh sb="7" eb="9">
      <t>ゲイジュツ</t>
    </rPh>
    <phoneticPr fontId="9"/>
  </si>
  <si>
    <t>大ホール</t>
    <rPh sb="0" eb="1">
      <t>ダイ</t>
    </rPh>
    <phoneticPr fontId="9"/>
  </si>
  <si>
    <t>小ホール</t>
    <rPh sb="0" eb="1">
      <t>ショウ</t>
    </rPh>
    <phoneticPr fontId="9"/>
  </si>
  <si>
    <t>大スタジオ</t>
    <rPh sb="0" eb="1">
      <t>ダイ</t>
    </rPh>
    <phoneticPr fontId="9"/>
  </si>
  <si>
    <t>中スタジオ</t>
    <rPh sb="0" eb="1">
      <t>チュウ</t>
    </rPh>
    <phoneticPr fontId="9"/>
  </si>
  <si>
    <t>多目的ルーム</t>
    <rPh sb="0" eb="3">
      <t>タモクテキ</t>
    </rPh>
    <phoneticPr fontId="9"/>
  </si>
  <si>
    <t>上田市立美術館</t>
    <rPh sb="0" eb="3">
      <t>ウエダシ</t>
    </rPh>
    <rPh sb="3" eb="4">
      <t>リツ</t>
    </rPh>
    <rPh sb="4" eb="7">
      <t>ビジュツカン</t>
    </rPh>
    <phoneticPr fontId="9"/>
  </si>
  <si>
    <t>民俗文化財</t>
    <rPh sb="0" eb="2">
      <t>ミンゾク</t>
    </rPh>
    <rPh sb="2" eb="5">
      <t>ブンカザイ</t>
    </rPh>
    <phoneticPr fontId="9"/>
  </si>
  <si>
    <t>（注）　教員数、職員数は本務者。非常勤講師等は含まない。</t>
    <rPh sb="4" eb="6">
      <t>キョウイン</t>
    </rPh>
    <rPh sb="6" eb="7">
      <t>スウ</t>
    </rPh>
    <rPh sb="8" eb="11">
      <t>ショクインスウ</t>
    </rPh>
    <rPh sb="12" eb="14">
      <t>ホンム</t>
    </rPh>
    <rPh sb="14" eb="15">
      <t>シャ</t>
    </rPh>
    <rPh sb="16" eb="19">
      <t>ヒジョウキン</t>
    </rPh>
    <rPh sb="19" eb="21">
      <t>コウシ</t>
    </rPh>
    <rPh sb="21" eb="22">
      <t>トウ</t>
    </rPh>
    <rPh sb="23" eb="24">
      <t>フク</t>
    </rPh>
    <phoneticPr fontId="9"/>
  </si>
  <si>
    <t>　　　　高等学校は通信制も含む。</t>
    <phoneticPr fontId="9"/>
  </si>
  <si>
    <t>上田情報ライブラリー</t>
    <rPh sb="0" eb="2">
      <t>ウエダ</t>
    </rPh>
    <rPh sb="2" eb="3">
      <t>ジョウ</t>
    </rPh>
    <rPh sb="3" eb="4">
      <t>ムク</t>
    </rPh>
    <phoneticPr fontId="9"/>
  </si>
  <si>
    <t>上田図書館及び上田情報ライブラリー</t>
    <rPh sb="0" eb="2">
      <t>ウエダ</t>
    </rPh>
    <rPh sb="2" eb="4">
      <t>トショ</t>
    </rPh>
    <rPh sb="4" eb="5">
      <t>カン</t>
    </rPh>
    <rPh sb="5" eb="6">
      <t>オヨ</t>
    </rPh>
    <rPh sb="7" eb="8">
      <t>カミ</t>
    </rPh>
    <rPh sb="8" eb="9">
      <t>タ</t>
    </rPh>
    <rPh sb="9" eb="11">
      <t>ジョウホウ</t>
    </rPh>
    <phoneticPr fontId="9"/>
  </si>
  <si>
    <t>○小学校</t>
    <rPh sb="1" eb="4">
      <t>ショウガッコウ</t>
    </rPh>
    <phoneticPr fontId="9"/>
  </si>
  <si>
    <t>○中学校</t>
    <rPh sb="1" eb="4">
      <t>チュウガッコウ</t>
    </rPh>
    <phoneticPr fontId="9"/>
  </si>
  <si>
    <t>塩田の郷マレットゴルフ場</t>
    <rPh sb="0" eb="2">
      <t>シオダ</t>
    </rPh>
    <rPh sb="3" eb="4">
      <t>サト</t>
    </rPh>
    <rPh sb="11" eb="12">
      <t>ジョウ</t>
    </rPh>
    <phoneticPr fontId="8"/>
  </si>
  <si>
    <t>丸子北部グラウンド</t>
    <rPh sb="0" eb="2">
      <t>マルコ</t>
    </rPh>
    <rPh sb="2" eb="4">
      <t>ホクブ</t>
    </rPh>
    <phoneticPr fontId="5"/>
  </si>
  <si>
    <t>大石グラウンド</t>
    <rPh sb="0" eb="2">
      <t>オオイシ</t>
    </rPh>
    <phoneticPr fontId="5"/>
  </si>
  <si>
    <t>丸子弓道場</t>
    <rPh sb="0" eb="2">
      <t>マルコ</t>
    </rPh>
    <rPh sb="2" eb="4">
      <t>キュウドウ</t>
    </rPh>
    <rPh sb="4" eb="5">
      <t>ジョウ</t>
    </rPh>
    <phoneticPr fontId="5"/>
  </si>
  <si>
    <t>真田運動公園屋内ゲートボール場</t>
    <rPh sb="0" eb="2">
      <t>サナダ</t>
    </rPh>
    <rPh sb="2" eb="4">
      <t>ウンドウ</t>
    </rPh>
    <rPh sb="4" eb="6">
      <t>コウエン</t>
    </rPh>
    <rPh sb="6" eb="8">
      <t>オクナイ</t>
    </rPh>
    <rPh sb="14" eb="15">
      <t>バ</t>
    </rPh>
    <phoneticPr fontId="7"/>
  </si>
  <si>
    <t>バーベキュー</t>
    <phoneticPr fontId="9"/>
  </si>
  <si>
    <t>資料 ： 一般財団法人信州国際音楽村</t>
    <phoneticPr fontId="9"/>
  </si>
  <si>
    <t>資料 ： 各学校</t>
    <rPh sb="5" eb="8">
      <t>カクガッコウ</t>
    </rPh>
    <phoneticPr fontId="9"/>
  </si>
  <si>
    <t>菅平牧場畜産共同組合</t>
  </si>
  <si>
    <t>上田市大手</t>
  </si>
  <si>
    <t>上田市常磐城</t>
  </si>
  <si>
    <t>海野町柳沢家日記（本陣日記）</t>
  </si>
  <si>
    <t>原町滝沢家日記（問屋日記）</t>
  </si>
  <si>
    <t>円座（いっつぁ）</t>
  </si>
  <si>
    <t>活文禅師遺跡1号、毘沙門堂跡</t>
  </si>
  <si>
    <t>活文禅師遺跡2号、竜洞院敷地及び遺墨･遺品･文書</t>
  </si>
  <si>
    <t>活文禅師遺跡3号、岩門大日堂跡</t>
  </si>
  <si>
    <t>上田市中央北</t>
  </si>
  <si>
    <t>成沢寛経翁奥城（墓）</t>
  </si>
  <si>
    <t>上田市材木町</t>
  </si>
  <si>
    <t>（注）　川辺、東塩田小学校の合計給食数、平均給食日数</t>
    <phoneticPr fontId="9"/>
  </si>
  <si>
    <t>（注）　上田地域14校の合計給食数、平均給食日数</t>
    <phoneticPr fontId="9"/>
  </si>
  <si>
    <t>（再掲）
ABCDのうち
就職している者</t>
    <rPh sb="1" eb="3">
      <t>サイケイ</t>
    </rPh>
    <rPh sb="13" eb="15">
      <t>シュウショク</t>
    </rPh>
    <rPh sb="19" eb="20">
      <t>モノ</t>
    </rPh>
    <phoneticPr fontId="9"/>
  </si>
  <si>
    <t>学校名</t>
    <rPh sb="0" eb="2">
      <t>ガッコウ</t>
    </rPh>
    <rPh sb="2" eb="3">
      <t>メイ</t>
    </rPh>
    <phoneticPr fontId="6"/>
  </si>
  <si>
    <t>県選択</t>
    <rPh sb="0" eb="1">
      <t>ケン</t>
    </rPh>
    <rPh sb="1" eb="3">
      <t>センタク</t>
    </rPh>
    <phoneticPr fontId="9"/>
  </si>
  <si>
    <t>名称</t>
    <rPh sb="0" eb="2">
      <t>メイショウ</t>
    </rPh>
    <phoneticPr fontId="28"/>
  </si>
  <si>
    <t>種別</t>
    <rPh sb="0" eb="2">
      <t>シュベツ</t>
    </rPh>
    <phoneticPr fontId="28"/>
  </si>
  <si>
    <t>員数</t>
    <rPh sb="0" eb="2">
      <t>インスウ</t>
    </rPh>
    <phoneticPr fontId="28"/>
  </si>
  <si>
    <t>保護団体</t>
    <rPh sb="0" eb="2">
      <t>ホゴ</t>
    </rPh>
    <rPh sb="2" eb="4">
      <t>ダンタイ</t>
    </rPh>
    <phoneticPr fontId="28"/>
  </si>
  <si>
    <t>所在地</t>
    <rPh sb="0" eb="3">
      <t>ショザイチ</t>
    </rPh>
    <phoneticPr fontId="28"/>
  </si>
  <si>
    <t>指定年月日</t>
    <rPh sb="0" eb="2">
      <t>シテイ</t>
    </rPh>
    <rPh sb="2" eb="5">
      <t>ネンガッピ</t>
    </rPh>
    <phoneticPr fontId="28"/>
  </si>
  <si>
    <t>別所岳の幟りの習俗</t>
    <rPh sb="7" eb="9">
      <t>シュウゾク</t>
    </rPh>
    <phoneticPr fontId="28"/>
  </si>
  <si>
    <t>無形民俗文化財</t>
    <rPh sb="0" eb="2">
      <t>ムケイ</t>
    </rPh>
    <rPh sb="2" eb="4">
      <t>ミンゾク</t>
    </rPh>
    <rPh sb="4" eb="7">
      <t>ブンカザイ</t>
    </rPh>
    <phoneticPr fontId="29"/>
  </si>
  <si>
    <t>件</t>
    <rPh sb="0" eb="1">
      <t>ケン</t>
    </rPh>
    <phoneticPr fontId="29"/>
  </si>
  <si>
    <t>上田高校（全日）</t>
    <phoneticPr fontId="9"/>
  </si>
  <si>
    <t>上田千曲高校（全日）</t>
    <phoneticPr fontId="9"/>
  </si>
  <si>
    <t>T.05.04</t>
  </si>
  <si>
    <t>M.06.11</t>
  </si>
  <si>
    <t>S.03.10</t>
  </si>
  <si>
    <t>M.22.04</t>
  </si>
  <si>
    <t>M.42.04</t>
  </si>
  <si>
    <t>M.32.04</t>
  </si>
  <si>
    <t>H.08.04</t>
  </si>
  <si>
    <t>S.63.04</t>
  </si>
  <si>
    <t>S.59.04</t>
  </si>
  <si>
    <t>S.46.04</t>
  </si>
  <si>
    <t>所有者</t>
    <rPh sb="0" eb="3">
      <t>ショユウシャ</t>
    </rPh>
    <phoneticPr fontId="28"/>
  </si>
  <si>
    <t>絵画</t>
    <rPh sb="0" eb="2">
      <t>カイガ</t>
    </rPh>
    <phoneticPr fontId="29"/>
  </si>
  <si>
    <t>上田市別所温泉</t>
    <rPh sb="0" eb="3">
      <t>ウエダシ</t>
    </rPh>
    <rPh sb="3" eb="5">
      <t>ベッショ</t>
    </rPh>
    <rPh sb="5" eb="7">
      <t>オンセン</t>
    </rPh>
    <phoneticPr fontId="29"/>
  </si>
  <si>
    <t>上田市平井</t>
    <rPh sb="0" eb="3">
      <t>ウエダシ</t>
    </rPh>
    <rPh sb="3" eb="5">
      <t>ヒライ</t>
    </rPh>
    <phoneticPr fontId="29"/>
  </si>
  <si>
    <t>個人</t>
    <rPh sb="0" eb="2">
      <t>コジン</t>
    </rPh>
    <phoneticPr fontId="29"/>
  </si>
  <si>
    <t>上田市真田町長</t>
    <rPh sb="0" eb="3">
      <t>ウエダシ</t>
    </rPh>
    <rPh sb="3" eb="6">
      <t>サ</t>
    </rPh>
    <rPh sb="6" eb="7">
      <t>オサ</t>
    </rPh>
    <phoneticPr fontId="29"/>
  </si>
  <si>
    <t>史跡</t>
    <rPh sb="0" eb="2">
      <t>シセキ</t>
    </rPh>
    <phoneticPr fontId="29"/>
  </si>
  <si>
    <t>上田市ほか</t>
    <rPh sb="0" eb="3">
      <t>ウエダシ</t>
    </rPh>
    <phoneticPr fontId="29"/>
  </si>
  <si>
    <t>上田市東御市真田共有財産組合</t>
    <rPh sb="0" eb="3">
      <t>ウエダシ</t>
    </rPh>
    <rPh sb="3" eb="4">
      <t>ヒガシ</t>
    </rPh>
    <rPh sb="4" eb="5">
      <t>ゴ</t>
    </rPh>
    <rPh sb="5" eb="6">
      <t>シ</t>
    </rPh>
    <rPh sb="6" eb="8">
      <t>サナダ</t>
    </rPh>
    <rPh sb="8" eb="10">
      <t>キョウユウ</t>
    </rPh>
    <rPh sb="10" eb="12">
      <t>ザイサン</t>
    </rPh>
    <rPh sb="12" eb="14">
      <t>クミアイ</t>
    </rPh>
    <phoneticPr fontId="29"/>
  </si>
  <si>
    <t>天然記念物</t>
    <rPh sb="0" eb="5">
      <t>テンネンキネンブツ</t>
    </rPh>
    <phoneticPr fontId="29"/>
  </si>
  <si>
    <t>所有者又は保護団体</t>
    <rPh sb="0" eb="3">
      <t>ショユウシャ</t>
    </rPh>
    <rPh sb="3" eb="4">
      <t>マタ</t>
    </rPh>
    <rPh sb="5" eb="7">
      <t>ホゴ</t>
    </rPh>
    <rPh sb="7" eb="9">
      <t>ダンタイ</t>
    </rPh>
    <phoneticPr fontId="28"/>
  </si>
  <si>
    <t>本</t>
    <rPh sb="0" eb="1">
      <t>ホン</t>
    </rPh>
    <phoneticPr fontId="29"/>
  </si>
  <si>
    <t>面</t>
    <rPh sb="0" eb="1">
      <t>メン</t>
    </rPh>
    <phoneticPr fontId="29"/>
  </si>
  <si>
    <t>上田市国分</t>
    <rPh sb="0" eb="3">
      <t>ウエダシ</t>
    </rPh>
    <rPh sb="3" eb="5">
      <t>コクブ</t>
    </rPh>
    <phoneticPr fontId="29"/>
  </si>
  <si>
    <t>上田市東内</t>
    <rPh sb="0" eb="3">
      <t>ウエダシ</t>
    </rPh>
    <rPh sb="3" eb="4">
      <t>ヒガシ</t>
    </rPh>
    <rPh sb="4" eb="5">
      <t>ウチ</t>
    </rPh>
    <phoneticPr fontId="29"/>
  </si>
  <si>
    <t>資料 ： 生涯学習・文化財課</t>
    <rPh sb="5" eb="14">
      <t>ショウブン</t>
    </rPh>
    <phoneticPr fontId="29"/>
  </si>
  <si>
    <t>施設名</t>
    <rPh sb="0" eb="2">
      <t>シセツ</t>
    </rPh>
    <rPh sb="2" eb="3">
      <t>メイ</t>
    </rPh>
    <phoneticPr fontId="31"/>
  </si>
  <si>
    <t>規模（面積・保有施設等）</t>
    <rPh sb="0" eb="2">
      <t>キボ</t>
    </rPh>
    <rPh sb="3" eb="5">
      <t>メンセキ</t>
    </rPh>
    <rPh sb="6" eb="8">
      <t>ホユウ</t>
    </rPh>
    <rPh sb="8" eb="10">
      <t>シセツ</t>
    </rPh>
    <rPh sb="10" eb="11">
      <t>トウ</t>
    </rPh>
    <phoneticPr fontId="28"/>
  </si>
  <si>
    <t>観覧収容
人員</t>
    <rPh sb="0" eb="2">
      <t>カンラン</t>
    </rPh>
    <rPh sb="2" eb="4">
      <t>シュウヨウ</t>
    </rPh>
    <rPh sb="5" eb="7">
      <t>ジンイン</t>
    </rPh>
    <phoneticPr fontId="28"/>
  </si>
  <si>
    <t>人</t>
    <rPh sb="0" eb="1">
      <t>ニン</t>
    </rPh>
    <phoneticPr fontId="28"/>
  </si>
  <si>
    <t>上田城跡公園体育館</t>
    <rPh sb="0" eb="2">
      <t>ウエダ</t>
    </rPh>
    <rPh sb="2" eb="4">
      <t>ジョウセキ</t>
    </rPh>
    <rPh sb="4" eb="6">
      <t>コウエン</t>
    </rPh>
    <phoneticPr fontId="29"/>
  </si>
  <si>
    <t>常磐城1-1-30</t>
    <rPh sb="0" eb="3">
      <t>トキワギ</t>
    </rPh>
    <phoneticPr fontId="32"/>
  </si>
  <si>
    <t>上田城跡公園体育館分室</t>
    <rPh sb="0" eb="2">
      <t>ウエダ</t>
    </rPh>
    <rPh sb="2" eb="4">
      <t>ジョウセキ</t>
    </rPh>
    <rPh sb="4" eb="6">
      <t>コウエン</t>
    </rPh>
    <phoneticPr fontId="29"/>
  </si>
  <si>
    <t>二の丸1-32</t>
    <rPh sb="0" eb="1">
      <t>ニ</t>
    </rPh>
    <rPh sb="2" eb="3">
      <t>マル</t>
    </rPh>
    <phoneticPr fontId="29"/>
  </si>
  <si>
    <t>上田城跡公園第2体育館</t>
    <rPh sb="0" eb="2">
      <t>ウエダ</t>
    </rPh>
    <rPh sb="4" eb="6">
      <t>コウエン</t>
    </rPh>
    <rPh sb="6" eb="7">
      <t>ダイ</t>
    </rPh>
    <rPh sb="8" eb="11">
      <t>タイイクカン</t>
    </rPh>
    <phoneticPr fontId="29"/>
  </si>
  <si>
    <t>上田城跡公園陸上競技場</t>
    <rPh sb="0" eb="2">
      <t>ウエダ</t>
    </rPh>
    <rPh sb="2" eb="4">
      <t>ジョウセキ</t>
    </rPh>
    <rPh sb="4" eb="6">
      <t>コウエン</t>
    </rPh>
    <phoneticPr fontId="29"/>
  </si>
  <si>
    <t>二の丸4-58</t>
    <rPh sb="0" eb="1">
      <t>ニ</t>
    </rPh>
    <rPh sb="2" eb="3">
      <t>マル</t>
    </rPh>
    <phoneticPr fontId="29"/>
  </si>
  <si>
    <t>上田城跡公園野球場</t>
    <rPh sb="0" eb="2">
      <t>ウエダ</t>
    </rPh>
    <rPh sb="4" eb="6">
      <t>コウエン</t>
    </rPh>
    <phoneticPr fontId="29"/>
  </si>
  <si>
    <t>二の丸4-14</t>
    <rPh sb="0" eb="1">
      <t>ニ</t>
    </rPh>
    <rPh sb="2" eb="3">
      <t>マル</t>
    </rPh>
    <phoneticPr fontId="29"/>
  </si>
  <si>
    <t>上田城跡公園テニス東コート</t>
    <rPh sb="0" eb="2">
      <t>ウエダ</t>
    </rPh>
    <rPh sb="4" eb="6">
      <t>コウエン</t>
    </rPh>
    <phoneticPr fontId="29"/>
  </si>
  <si>
    <t>二の丸3-14</t>
    <rPh sb="0" eb="1">
      <t>ニ</t>
    </rPh>
    <rPh sb="2" eb="3">
      <t>マル</t>
    </rPh>
    <phoneticPr fontId="29"/>
  </si>
  <si>
    <t>上田城跡公園テニス西コート</t>
    <rPh sb="0" eb="2">
      <t>ウエダ</t>
    </rPh>
    <rPh sb="4" eb="6">
      <t>コウエン</t>
    </rPh>
    <phoneticPr fontId="29"/>
  </si>
  <si>
    <t>上田城跡公園相撲場</t>
    <rPh sb="0" eb="2">
      <t>ウエダ</t>
    </rPh>
    <rPh sb="4" eb="6">
      <t>コウエン</t>
    </rPh>
    <phoneticPr fontId="29"/>
  </si>
  <si>
    <t>上田城跡公園弓道場</t>
    <rPh sb="0" eb="2">
      <t>ウエダ</t>
    </rPh>
    <rPh sb="4" eb="6">
      <t>コウエン</t>
    </rPh>
    <phoneticPr fontId="29"/>
  </si>
  <si>
    <t>染屋台多目的グラウンド</t>
    <rPh sb="0" eb="1">
      <t>ソメ</t>
    </rPh>
    <rPh sb="1" eb="3">
      <t>ヤタイ</t>
    </rPh>
    <rPh sb="3" eb="6">
      <t>タモクテキ</t>
    </rPh>
    <phoneticPr fontId="29"/>
  </si>
  <si>
    <t>古里2033-1</t>
    <rPh sb="0" eb="1">
      <t>コ</t>
    </rPh>
    <rPh sb="1" eb="2">
      <t>サト</t>
    </rPh>
    <phoneticPr fontId="29"/>
  </si>
  <si>
    <t>仁古田新池マレットゴルフ場</t>
    <rPh sb="0" eb="1">
      <t>ニ</t>
    </rPh>
    <rPh sb="1" eb="2">
      <t>コ</t>
    </rPh>
    <rPh sb="2" eb="3">
      <t>タ</t>
    </rPh>
    <rPh sb="3" eb="5">
      <t>シンイケ</t>
    </rPh>
    <rPh sb="12" eb="13">
      <t>ジョウ</t>
    </rPh>
    <phoneticPr fontId="29"/>
  </si>
  <si>
    <t>塩田の郷マレットゴルフ場</t>
    <rPh sb="0" eb="2">
      <t>シオダ</t>
    </rPh>
    <rPh sb="3" eb="4">
      <t>サト</t>
    </rPh>
    <rPh sb="11" eb="12">
      <t>ジョウ</t>
    </rPh>
    <phoneticPr fontId="29"/>
  </si>
  <si>
    <t>前山2400-1</t>
    <rPh sb="0" eb="2">
      <t>マエヤマ</t>
    </rPh>
    <phoneticPr fontId="29"/>
  </si>
  <si>
    <t>自然運動公園</t>
    <rPh sb="0" eb="2">
      <t>シゼン</t>
    </rPh>
    <rPh sb="2" eb="4">
      <t>ウンドウ</t>
    </rPh>
    <rPh sb="4" eb="6">
      <t>コウエン</t>
    </rPh>
    <phoneticPr fontId="29"/>
  </si>
  <si>
    <t>別所公園</t>
    <rPh sb="0" eb="2">
      <t>ベッショ</t>
    </rPh>
    <rPh sb="2" eb="4">
      <t>コウエン</t>
    </rPh>
    <phoneticPr fontId="29"/>
  </si>
  <si>
    <t>別所温泉2185</t>
    <rPh sb="0" eb="2">
      <t>ベッショ</t>
    </rPh>
    <rPh sb="2" eb="4">
      <t>オンセン</t>
    </rPh>
    <phoneticPr fontId="29"/>
  </si>
  <si>
    <t>市民の森公園</t>
    <rPh sb="0" eb="2">
      <t>シミン</t>
    </rPh>
    <rPh sb="3" eb="4">
      <t>モリ</t>
    </rPh>
    <rPh sb="4" eb="6">
      <t>コウエン</t>
    </rPh>
    <phoneticPr fontId="29"/>
  </si>
  <si>
    <t>芳田3780-4</t>
    <rPh sb="0" eb="2">
      <t>ヨシダ</t>
    </rPh>
    <phoneticPr fontId="28"/>
  </si>
  <si>
    <t>芳田3780-73</t>
    <rPh sb="0" eb="2">
      <t>ヨシダ</t>
    </rPh>
    <phoneticPr fontId="28"/>
  </si>
  <si>
    <t>アクアプラザ上田</t>
    <rPh sb="6" eb="8">
      <t>ウエダ</t>
    </rPh>
    <phoneticPr fontId="29"/>
  </si>
  <si>
    <t>上田古戦場公園</t>
    <rPh sb="0" eb="2">
      <t>ウエダ</t>
    </rPh>
    <rPh sb="2" eb="5">
      <t>コセンジョウ</t>
    </rPh>
    <rPh sb="5" eb="7">
      <t>コウエン</t>
    </rPh>
    <phoneticPr fontId="29"/>
  </si>
  <si>
    <t>築地537</t>
    <rPh sb="0" eb="2">
      <t>ツイジ</t>
    </rPh>
    <phoneticPr fontId="14"/>
  </si>
  <si>
    <t>学校開放（体育館）</t>
    <rPh sb="0" eb="2">
      <t>ガッコウ</t>
    </rPh>
    <rPh sb="2" eb="4">
      <t>カイホウ</t>
    </rPh>
    <phoneticPr fontId="29"/>
  </si>
  <si>
    <t>学校開放（校庭）</t>
    <rPh sb="0" eb="2">
      <t>ガッコウ</t>
    </rPh>
    <rPh sb="2" eb="4">
      <t>カイホウ</t>
    </rPh>
    <rPh sb="5" eb="7">
      <t>コウテイ</t>
    </rPh>
    <phoneticPr fontId="29"/>
  </si>
  <si>
    <t>丸子総合グラウンド</t>
    <rPh sb="0" eb="2">
      <t>マルコ</t>
    </rPh>
    <rPh sb="2" eb="4">
      <t>ソウゴウ</t>
    </rPh>
    <phoneticPr fontId="29"/>
  </si>
  <si>
    <t>御嶽堂1-1</t>
    <rPh sb="0" eb="1">
      <t>ゴ</t>
    </rPh>
    <rPh sb="1" eb="2">
      <t>タケ</t>
    </rPh>
    <rPh sb="2" eb="3">
      <t>ドウ</t>
    </rPh>
    <phoneticPr fontId="29"/>
  </si>
  <si>
    <t>丸子北部グラウンド</t>
    <rPh sb="0" eb="2">
      <t>マルコ</t>
    </rPh>
    <rPh sb="2" eb="4">
      <t>ホクブ</t>
    </rPh>
    <phoneticPr fontId="29"/>
  </si>
  <si>
    <t>敷地6,400㎡</t>
    <rPh sb="0" eb="2">
      <t>シキチ</t>
    </rPh>
    <phoneticPr fontId="29"/>
  </si>
  <si>
    <t>生田3526-1</t>
    <rPh sb="0" eb="2">
      <t>イクタ</t>
    </rPh>
    <phoneticPr fontId="29"/>
  </si>
  <si>
    <t>東内グラウンド</t>
    <rPh sb="0" eb="1">
      <t>ヒガシ</t>
    </rPh>
    <rPh sb="1" eb="2">
      <t>ウチ</t>
    </rPh>
    <phoneticPr fontId="29"/>
  </si>
  <si>
    <t>敷地3,100㎡　運動広場</t>
    <rPh sb="0" eb="2">
      <t>シキチ</t>
    </rPh>
    <rPh sb="9" eb="11">
      <t>ウンドウ</t>
    </rPh>
    <rPh sb="11" eb="13">
      <t>ヒロバ</t>
    </rPh>
    <phoneticPr fontId="29"/>
  </si>
  <si>
    <t>東内2496</t>
    <rPh sb="0" eb="1">
      <t>ヒガシ</t>
    </rPh>
    <rPh sb="1" eb="2">
      <t>ウチ</t>
    </rPh>
    <phoneticPr fontId="29"/>
  </si>
  <si>
    <t>大石グラウンド</t>
    <rPh sb="0" eb="2">
      <t>オオイシ</t>
    </rPh>
    <phoneticPr fontId="29"/>
  </si>
  <si>
    <t>敷地8,736㎡</t>
    <rPh sb="0" eb="2">
      <t>シキチ</t>
    </rPh>
    <phoneticPr fontId="29"/>
  </si>
  <si>
    <t>塩川2789</t>
    <rPh sb="0" eb="1">
      <t>シオ</t>
    </rPh>
    <rPh sb="1" eb="2">
      <t>ガワ</t>
    </rPh>
    <phoneticPr fontId="29"/>
  </si>
  <si>
    <t>丸子総合体育館</t>
    <rPh sb="0" eb="2">
      <t>マルコ</t>
    </rPh>
    <rPh sb="2" eb="4">
      <t>ソウゴウ</t>
    </rPh>
    <rPh sb="4" eb="7">
      <t>タイイクカン</t>
    </rPh>
    <phoneticPr fontId="29"/>
  </si>
  <si>
    <t>丸子北部体育館</t>
    <rPh sb="0" eb="2">
      <t>マルコ</t>
    </rPh>
    <rPh sb="2" eb="4">
      <t>ホクブ</t>
    </rPh>
    <rPh sb="4" eb="7">
      <t>タイイクカン</t>
    </rPh>
    <phoneticPr fontId="29"/>
  </si>
  <si>
    <t>生田3559-1</t>
    <rPh sb="0" eb="2">
      <t>イクタ</t>
    </rPh>
    <phoneticPr fontId="29"/>
  </si>
  <si>
    <t>丸子弓道場</t>
    <rPh sb="0" eb="2">
      <t>マルコ</t>
    </rPh>
    <rPh sb="2" eb="5">
      <t>キュウドウジョウ</t>
    </rPh>
    <phoneticPr fontId="29"/>
  </si>
  <si>
    <t>長瀬屋内ゲートボール場</t>
    <rPh sb="0" eb="2">
      <t>ナガセ</t>
    </rPh>
    <rPh sb="2" eb="4">
      <t>オクナイ</t>
    </rPh>
    <rPh sb="10" eb="11">
      <t>ジョウ</t>
    </rPh>
    <phoneticPr fontId="29"/>
  </si>
  <si>
    <t>長瀬2467-1</t>
    <rPh sb="0" eb="2">
      <t>ナガセ</t>
    </rPh>
    <phoneticPr fontId="29"/>
  </si>
  <si>
    <t>東内屋内ゲートボール場</t>
    <rPh sb="0" eb="1">
      <t>ヒガシ</t>
    </rPh>
    <rPh sb="1" eb="2">
      <t>ウチ</t>
    </rPh>
    <rPh sb="2" eb="4">
      <t>オクナイ</t>
    </rPh>
    <rPh sb="10" eb="11">
      <t>ジョウ</t>
    </rPh>
    <phoneticPr fontId="29"/>
  </si>
  <si>
    <t>東内2498-3</t>
    <rPh sb="0" eb="1">
      <t>ヒガシ</t>
    </rPh>
    <rPh sb="1" eb="2">
      <t>ウチ</t>
    </rPh>
    <phoneticPr fontId="29"/>
  </si>
  <si>
    <t>丸子ゲートボール場</t>
    <rPh sb="0" eb="2">
      <t>マルコ</t>
    </rPh>
    <rPh sb="8" eb="9">
      <t>ジョウ</t>
    </rPh>
    <phoneticPr fontId="29"/>
  </si>
  <si>
    <t>東内365</t>
    <rPh sb="0" eb="1">
      <t>ヒガシ</t>
    </rPh>
    <rPh sb="1" eb="2">
      <t>ウチ</t>
    </rPh>
    <phoneticPr fontId="29"/>
  </si>
  <si>
    <t>依田窪プール</t>
    <rPh sb="0" eb="2">
      <t>ヨダ</t>
    </rPh>
    <rPh sb="2" eb="3">
      <t>クボ</t>
    </rPh>
    <phoneticPr fontId="29"/>
  </si>
  <si>
    <t>50m準公認競泳プール　流水プール　スライダープール　ちびっこプール</t>
    <rPh sb="3" eb="4">
      <t>ジュン</t>
    </rPh>
    <rPh sb="4" eb="6">
      <t>コウニン</t>
    </rPh>
    <rPh sb="6" eb="8">
      <t>キョウエイ</t>
    </rPh>
    <rPh sb="12" eb="14">
      <t>リュウスイ</t>
    </rPh>
    <phoneticPr fontId="29"/>
  </si>
  <si>
    <t>腰越418-3</t>
    <rPh sb="0" eb="2">
      <t>コシゴエ</t>
    </rPh>
    <phoneticPr fontId="29"/>
  </si>
  <si>
    <t>丸子柔道場</t>
    <rPh sb="0" eb="2">
      <t>マルコ</t>
    </rPh>
    <rPh sb="2" eb="5">
      <t>ジュウドウジョウ</t>
    </rPh>
    <phoneticPr fontId="29"/>
  </si>
  <si>
    <t>生田3560-3</t>
    <rPh sb="0" eb="2">
      <t>イクタ</t>
    </rPh>
    <phoneticPr fontId="29"/>
  </si>
  <si>
    <t>天下山マレットゴルフ場</t>
    <rPh sb="0" eb="2">
      <t>テンカ</t>
    </rPh>
    <rPh sb="2" eb="3">
      <t>ヤマ</t>
    </rPh>
    <rPh sb="10" eb="11">
      <t>ジョウ</t>
    </rPh>
    <phoneticPr fontId="29"/>
  </si>
  <si>
    <t>塩川4166-1</t>
    <rPh sb="0" eb="1">
      <t>シオ</t>
    </rPh>
    <rPh sb="1" eb="2">
      <t>ガワ</t>
    </rPh>
    <phoneticPr fontId="29"/>
  </si>
  <si>
    <t>丸子テニスコート</t>
    <rPh sb="0" eb="2">
      <t>マルコ</t>
    </rPh>
    <phoneticPr fontId="29"/>
  </si>
  <si>
    <t>丸子相撲場</t>
    <rPh sb="0" eb="2">
      <t>マルコ</t>
    </rPh>
    <rPh sb="2" eb="4">
      <t>スモウ</t>
    </rPh>
    <rPh sb="4" eb="5">
      <t>バ</t>
    </rPh>
    <phoneticPr fontId="29"/>
  </si>
  <si>
    <t>大塩体育館</t>
    <rPh sb="0" eb="2">
      <t>オオシオ</t>
    </rPh>
    <rPh sb="2" eb="5">
      <t>タイイクカン</t>
    </rPh>
    <phoneticPr fontId="29"/>
  </si>
  <si>
    <t>西内272-1</t>
    <rPh sb="0" eb="2">
      <t>ニシウチ</t>
    </rPh>
    <phoneticPr fontId="29"/>
  </si>
  <si>
    <t>真田体育館</t>
    <rPh sb="0" eb="2">
      <t>サナダ</t>
    </rPh>
    <rPh sb="2" eb="5">
      <t>タイイクカン</t>
    </rPh>
    <phoneticPr fontId="29"/>
  </si>
  <si>
    <t>真田町長7193-1</t>
    <rPh sb="0" eb="3">
      <t>サナダマチ</t>
    </rPh>
    <rPh sb="3" eb="4">
      <t>オサ</t>
    </rPh>
    <phoneticPr fontId="29"/>
  </si>
  <si>
    <t>真田運動公園グラウンド</t>
    <rPh sb="0" eb="2">
      <t>サナダ</t>
    </rPh>
    <rPh sb="2" eb="4">
      <t>ウンドウ</t>
    </rPh>
    <rPh sb="4" eb="6">
      <t>コウエン</t>
    </rPh>
    <phoneticPr fontId="29"/>
  </si>
  <si>
    <t>真田町長7220-1</t>
    <rPh sb="0" eb="3">
      <t>サナダマチ</t>
    </rPh>
    <rPh sb="3" eb="4">
      <t>オサ</t>
    </rPh>
    <phoneticPr fontId="29"/>
  </si>
  <si>
    <t>真田運動公園テニスコート</t>
    <rPh sb="0" eb="2">
      <t>サナダ</t>
    </rPh>
    <rPh sb="2" eb="4">
      <t>ウンドウ</t>
    </rPh>
    <rPh sb="4" eb="6">
      <t>コウエン</t>
    </rPh>
    <phoneticPr fontId="29"/>
  </si>
  <si>
    <t>真田運動公園屋内ゲートボール場</t>
    <rPh sb="0" eb="2">
      <t>サナダ</t>
    </rPh>
    <rPh sb="2" eb="4">
      <t>ウンドウ</t>
    </rPh>
    <rPh sb="4" eb="6">
      <t>コウエン</t>
    </rPh>
    <rPh sb="6" eb="8">
      <t>オクナイ</t>
    </rPh>
    <rPh sb="14" eb="15">
      <t>ジョウ</t>
    </rPh>
    <phoneticPr fontId="29"/>
  </si>
  <si>
    <t>洗馬川公園グラウンド</t>
    <rPh sb="0" eb="1">
      <t>アラ</t>
    </rPh>
    <rPh sb="1" eb="2">
      <t>ウマ</t>
    </rPh>
    <rPh sb="2" eb="3">
      <t>カワ</t>
    </rPh>
    <rPh sb="3" eb="5">
      <t>コウエン</t>
    </rPh>
    <phoneticPr fontId="29"/>
  </si>
  <si>
    <t>真田町傍陽4430-1</t>
    <rPh sb="0" eb="3">
      <t>サナダマチ</t>
    </rPh>
    <rPh sb="3" eb="5">
      <t>ソイヒ</t>
    </rPh>
    <phoneticPr fontId="29"/>
  </si>
  <si>
    <t>菅平高原ジャンプ台</t>
    <rPh sb="0" eb="1">
      <t>スガ</t>
    </rPh>
    <rPh sb="1" eb="2">
      <t>ダイラ</t>
    </rPh>
    <rPh sb="2" eb="4">
      <t>コウゲン</t>
    </rPh>
    <rPh sb="8" eb="9">
      <t>ダイ</t>
    </rPh>
    <phoneticPr fontId="29"/>
  </si>
  <si>
    <t>菅平高原1223-1529</t>
    <rPh sb="0" eb="1">
      <t>スガ</t>
    </rPh>
    <rPh sb="1" eb="2">
      <t>ダイラ</t>
    </rPh>
    <rPh sb="2" eb="4">
      <t>コウゲン</t>
    </rPh>
    <phoneticPr fontId="29"/>
  </si>
  <si>
    <t>武石総合グラウンド</t>
    <rPh sb="0" eb="2">
      <t>タケシ</t>
    </rPh>
    <rPh sb="2" eb="4">
      <t>ソウゴウ</t>
    </rPh>
    <phoneticPr fontId="29"/>
  </si>
  <si>
    <t>上武石476-9</t>
    <rPh sb="0" eb="1">
      <t>カミ</t>
    </rPh>
    <rPh sb="1" eb="3">
      <t>タケシ</t>
    </rPh>
    <phoneticPr fontId="29"/>
  </si>
  <si>
    <t>武石体育館</t>
    <rPh sb="0" eb="2">
      <t>タケシ</t>
    </rPh>
    <rPh sb="2" eb="5">
      <t>タイイクカン</t>
    </rPh>
    <phoneticPr fontId="29"/>
  </si>
  <si>
    <t>上武石2</t>
    <rPh sb="0" eb="1">
      <t>カミ</t>
    </rPh>
    <rPh sb="1" eb="3">
      <t>タケシ</t>
    </rPh>
    <phoneticPr fontId="29"/>
  </si>
  <si>
    <t>築地原トレーニングセンター</t>
    <rPh sb="0" eb="2">
      <t>ツキジ</t>
    </rPh>
    <rPh sb="2" eb="3">
      <t>ハラ</t>
    </rPh>
    <phoneticPr fontId="29"/>
  </si>
  <si>
    <t>武石上本入1710-1</t>
    <rPh sb="0" eb="2">
      <t>タケシ</t>
    </rPh>
    <rPh sb="2" eb="3">
      <t>ウエ</t>
    </rPh>
    <rPh sb="3" eb="4">
      <t>ホン</t>
    </rPh>
    <rPh sb="4" eb="5">
      <t>イ</t>
    </rPh>
    <phoneticPr fontId="29"/>
  </si>
  <si>
    <t>武石屋内ゲートボール場</t>
    <rPh sb="0" eb="2">
      <t>タケシ</t>
    </rPh>
    <rPh sb="2" eb="4">
      <t>オクナイ</t>
    </rPh>
    <rPh sb="10" eb="11">
      <t>ジョウ</t>
    </rPh>
    <phoneticPr fontId="29"/>
  </si>
  <si>
    <t>上武石476-24</t>
    <rPh sb="0" eb="1">
      <t>カミ</t>
    </rPh>
    <rPh sb="1" eb="3">
      <t>タケシ</t>
    </rPh>
    <phoneticPr fontId="29"/>
  </si>
  <si>
    <t>武石ゲートボール場</t>
    <rPh sb="0" eb="2">
      <t>タケシ</t>
    </rPh>
    <rPh sb="8" eb="9">
      <t>ジョウ</t>
    </rPh>
    <phoneticPr fontId="29"/>
  </si>
  <si>
    <t>武石テニスコート</t>
    <rPh sb="0" eb="2">
      <t>タケシ</t>
    </rPh>
    <phoneticPr fontId="29"/>
  </si>
  <si>
    <t>武石森林公園マレットゴルフ場</t>
    <rPh sb="0" eb="2">
      <t>タケシ</t>
    </rPh>
    <rPh sb="2" eb="6">
      <t>シンリンコウエン</t>
    </rPh>
    <rPh sb="13" eb="14">
      <t>ジョウ</t>
    </rPh>
    <phoneticPr fontId="29"/>
  </si>
  <si>
    <t>下武石1899</t>
    <rPh sb="0" eb="1">
      <t>シモ</t>
    </rPh>
    <rPh sb="1" eb="3">
      <t>タケシ</t>
    </rPh>
    <phoneticPr fontId="29"/>
  </si>
  <si>
    <t>資料 ： スポーツ推進課</t>
    <rPh sb="9" eb="12">
      <t>スイシンカ</t>
    </rPh>
    <phoneticPr fontId="29"/>
  </si>
  <si>
    <t>材木町ちびっこプール</t>
    <phoneticPr fontId="29"/>
  </si>
  <si>
    <t>千曲川市民緑地グラウンド</t>
    <phoneticPr fontId="29"/>
  </si>
  <si>
    <t>テニスコート</t>
    <phoneticPr fontId="29"/>
  </si>
  <si>
    <t>室内多目的運動場</t>
    <phoneticPr fontId="29"/>
  </si>
  <si>
    <t>多目的グラウンド</t>
    <phoneticPr fontId="29"/>
  </si>
  <si>
    <t>県営上田野球場</t>
    <phoneticPr fontId="29"/>
  </si>
  <si>
    <t>川西社会体育館</t>
    <phoneticPr fontId="29"/>
  </si>
  <si>
    <t>小泉976-1</t>
    <phoneticPr fontId="29"/>
  </si>
  <si>
    <t>上野が丘社会体育館</t>
    <phoneticPr fontId="29"/>
  </si>
  <si>
    <t>上野303-1</t>
    <phoneticPr fontId="29"/>
  </si>
  <si>
    <t>市内</t>
    <phoneticPr fontId="29"/>
  </si>
  <si>
    <r>
      <t>仁古田</t>
    </r>
    <r>
      <rPr>
        <sz val="11"/>
        <color indexed="8"/>
        <rFont val="ＭＳ Ｐ明朝"/>
        <family val="1"/>
        <charset val="128"/>
      </rPr>
      <t>908-1</t>
    </r>
    <rPh sb="0" eb="1">
      <t>ニ</t>
    </rPh>
    <rPh sb="1" eb="2">
      <t>コ</t>
    </rPh>
    <rPh sb="2" eb="3">
      <t>タ</t>
    </rPh>
    <phoneticPr fontId="29"/>
  </si>
  <si>
    <t>展覧会</t>
    <rPh sb="0" eb="3">
      <t>テンランカイ</t>
    </rPh>
    <phoneticPr fontId="28"/>
  </si>
  <si>
    <t>ワークショップ等</t>
    <rPh sb="7" eb="8">
      <t>トウ</t>
    </rPh>
    <phoneticPr fontId="28"/>
  </si>
  <si>
    <t>回数</t>
    <rPh sb="0" eb="2">
      <t>カイスウ</t>
    </rPh>
    <phoneticPr fontId="28"/>
  </si>
  <si>
    <t>観覧者数</t>
    <rPh sb="0" eb="3">
      <t>カンランシャ</t>
    </rPh>
    <rPh sb="3" eb="4">
      <t>スウ</t>
    </rPh>
    <phoneticPr fontId="28"/>
  </si>
  <si>
    <t>利用数</t>
    <rPh sb="0" eb="2">
      <t>リヨウ</t>
    </rPh>
    <rPh sb="2" eb="3">
      <t>スウ</t>
    </rPh>
    <phoneticPr fontId="28"/>
  </si>
  <si>
    <t>利用者数</t>
    <rPh sb="0" eb="3">
      <t>リヨウシャ</t>
    </rPh>
    <rPh sb="3" eb="4">
      <t>スウ</t>
    </rPh>
    <phoneticPr fontId="28"/>
  </si>
  <si>
    <t>回</t>
    <rPh sb="0" eb="1">
      <t>カイ</t>
    </rPh>
    <phoneticPr fontId="28"/>
  </si>
  <si>
    <t>件</t>
    <rPh sb="0" eb="1">
      <t>ケン</t>
    </rPh>
    <phoneticPr fontId="28"/>
  </si>
  <si>
    <t>下之郷乙935</t>
    <rPh sb="0" eb="3">
      <t>シモノゴウ</t>
    </rPh>
    <rPh sb="3" eb="4">
      <t>オツ</t>
    </rPh>
    <phoneticPr fontId="29"/>
  </si>
  <si>
    <t>法住寺虚空蔵堂</t>
    <rPh sb="0" eb="1">
      <t>ホウ</t>
    </rPh>
    <rPh sb="1" eb="2">
      <t>ス</t>
    </rPh>
    <rPh sb="2" eb="3">
      <t>テラ</t>
    </rPh>
    <rPh sb="3" eb="5">
      <t>コクウ</t>
    </rPh>
    <rPh sb="5" eb="6">
      <t>クラ</t>
    </rPh>
    <rPh sb="6" eb="7">
      <t>ドウ</t>
    </rPh>
    <phoneticPr fontId="29"/>
  </si>
  <si>
    <t>重要文化財建造物</t>
    <rPh sb="0" eb="5">
      <t>ジュウブン</t>
    </rPh>
    <rPh sb="5" eb="8">
      <t>ケンゾウブツ</t>
    </rPh>
    <phoneticPr fontId="29"/>
  </si>
  <si>
    <t>法住寺</t>
    <rPh sb="0" eb="1">
      <t>ホウ</t>
    </rPh>
    <rPh sb="1" eb="2">
      <t>ス</t>
    </rPh>
    <rPh sb="2" eb="3">
      <t>テラ</t>
    </rPh>
    <phoneticPr fontId="29"/>
  </si>
  <si>
    <t>笠原工業株式会社</t>
    <rPh sb="4" eb="6">
      <t>カブシキ</t>
    </rPh>
    <rPh sb="6" eb="8">
      <t>カイシャ</t>
    </rPh>
    <phoneticPr fontId="29"/>
  </si>
  <si>
    <t>上田市常田</t>
    <rPh sb="0" eb="2">
      <t>ウエダ</t>
    </rPh>
    <rPh sb="2" eb="3">
      <t>シ</t>
    </rPh>
    <rPh sb="3" eb="5">
      <t>トキダ</t>
    </rPh>
    <phoneticPr fontId="29"/>
  </si>
  <si>
    <t>史跡（追加指定）</t>
    <rPh sb="0" eb="2">
      <t>シセキ</t>
    </rPh>
    <phoneticPr fontId="29"/>
  </si>
  <si>
    <t>鳥羽山洞窟遺跡</t>
    <rPh sb="0" eb="2">
      <t>トバ</t>
    </rPh>
    <rPh sb="2" eb="3">
      <t>ヤマ</t>
    </rPh>
    <rPh sb="3" eb="5">
      <t>ドウクツ</t>
    </rPh>
    <rPh sb="5" eb="7">
      <t>イセキ</t>
    </rPh>
    <phoneticPr fontId="29"/>
  </si>
  <si>
    <t>深山・岡森・一本木諏訪神社</t>
    <rPh sb="0" eb="2">
      <t>シンザン</t>
    </rPh>
    <rPh sb="3" eb="4">
      <t>オカ</t>
    </rPh>
    <rPh sb="4" eb="5">
      <t>モリ</t>
    </rPh>
    <rPh sb="6" eb="8">
      <t>イッポン</t>
    </rPh>
    <rPh sb="8" eb="9">
      <t>キ</t>
    </rPh>
    <rPh sb="9" eb="11">
      <t>スワ</t>
    </rPh>
    <rPh sb="11" eb="13">
      <t>ジンジャ</t>
    </rPh>
    <phoneticPr fontId="29"/>
  </si>
  <si>
    <t>上田市腰越</t>
    <rPh sb="0" eb="3">
      <t>ウエダシ</t>
    </rPh>
    <rPh sb="3" eb="4">
      <t>コシ</t>
    </rPh>
    <rPh sb="4" eb="5">
      <t>コ</t>
    </rPh>
    <phoneticPr fontId="29"/>
  </si>
  <si>
    <t>四阿山の的岩</t>
    <rPh sb="0" eb="2">
      <t>アズマヤ</t>
    </rPh>
    <rPh sb="2" eb="3">
      <t>ヤマ</t>
    </rPh>
    <rPh sb="4" eb="5">
      <t>マト</t>
    </rPh>
    <rPh sb="5" eb="6">
      <t>イワ</t>
    </rPh>
    <phoneticPr fontId="29"/>
  </si>
  <si>
    <t>重要美術品（国）</t>
    <rPh sb="0" eb="2">
      <t>ジュウヨウ</t>
    </rPh>
    <rPh sb="2" eb="4">
      <t>ビジュツ</t>
    </rPh>
    <rPh sb="4" eb="5">
      <t>ヒン</t>
    </rPh>
    <phoneticPr fontId="29"/>
  </si>
  <si>
    <t>常楽寺</t>
    <rPh sb="0" eb="3">
      <t>ジョウラクジ</t>
    </rPh>
    <phoneticPr fontId="29"/>
  </si>
  <si>
    <t>書跡</t>
    <rPh sb="0" eb="1">
      <t>ショ</t>
    </rPh>
    <rPh sb="1" eb="2">
      <t>アト</t>
    </rPh>
    <phoneticPr fontId="29"/>
  </si>
  <si>
    <t>巻</t>
    <rPh sb="0" eb="1">
      <t>マ</t>
    </rPh>
    <phoneticPr fontId="29"/>
  </si>
  <si>
    <t>戸沢のねじ行事</t>
    <rPh sb="0" eb="2">
      <t>トザワ</t>
    </rPh>
    <rPh sb="5" eb="7">
      <t>ギョウジ</t>
    </rPh>
    <phoneticPr fontId="29"/>
  </si>
  <si>
    <t>信濃国分寺・蘇民講</t>
    <rPh sb="0" eb="2">
      <t>シナノ</t>
    </rPh>
    <rPh sb="2" eb="5">
      <t>コクブンジ</t>
    </rPh>
    <rPh sb="6" eb="8">
      <t>ソミン</t>
    </rPh>
    <rPh sb="8" eb="9">
      <t>コウ</t>
    </rPh>
    <phoneticPr fontId="29"/>
  </si>
  <si>
    <t>県選択無形民俗文化財</t>
    <rPh sb="0" eb="1">
      <t>ケン</t>
    </rPh>
    <phoneticPr fontId="28"/>
  </si>
  <si>
    <t>上田市の文化財　－続き－</t>
  </si>
  <si>
    <t>60　学校総覧</t>
    <phoneticPr fontId="9"/>
  </si>
  <si>
    <t>61　小学校施設の概況</t>
    <phoneticPr fontId="9"/>
  </si>
  <si>
    <t>62　中学校施設の概況</t>
    <phoneticPr fontId="9"/>
  </si>
  <si>
    <t>63　小学校の学年別学級数と児童数</t>
    <phoneticPr fontId="9"/>
  </si>
  <si>
    <t>64　中学校の学年別学級数と生徒数</t>
    <phoneticPr fontId="9"/>
  </si>
  <si>
    <t>65　中学校卒業者の状況</t>
    <phoneticPr fontId="9"/>
  </si>
  <si>
    <t>66　幼稚園の状況</t>
    <phoneticPr fontId="9"/>
  </si>
  <si>
    <t>諏訪形74</t>
    <phoneticPr fontId="29"/>
  </si>
  <si>
    <t>国分2034</t>
    <phoneticPr fontId="29"/>
  </si>
  <si>
    <t>中之条950</t>
    <phoneticPr fontId="29"/>
  </si>
  <si>
    <r>
      <t>塩尻</t>
    </r>
    <r>
      <rPr>
        <sz val="11"/>
        <color indexed="8"/>
        <rFont val="ＭＳ Ｐ明朝"/>
        <family val="1"/>
        <charset val="128"/>
      </rPr>
      <t>グラウンド</t>
    </r>
    <phoneticPr fontId="29"/>
  </si>
  <si>
    <r>
      <t>諏訪形</t>
    </r>
    <r>
      <rPr>
        <sz val="11"/>
        <color indexed="8"/>
        <rFont val="ＭＳ Ｐ明朝"/>
        <family val="1"/>
        <charset val="128"/>
      </rPr>
      <t>グラウンド</t>
    </r>
    <phoneticPr fontId="29"/>
  </si>
  <si>
    <r>
      <t>古舟</t>
    </r>
    <r>
      <rPr>
        <sz val="11"/>
        <color indexed="8"/>
        <rFont val="ＭＳ Ｐ明朝"/>
        <family val="1"/>
        <charset val="128"/>
      </rPr>
      <t>グラウンド</t>
    </r>
    <phoneticPr fontId="29"/>
  </si>
  <si>
    <t>常楽寺多宝塔</t>
  </si>
  <si>
    <t>薬師如来坐像</t>
  </si>
  <si>
    <t>銅造菩薩立像</t>
  </si>
  <si>
    <t>反射望遠鏡</t>
  </si>
  <si>
    <t>建造物</t>
  </si>
  <si>
    <t>上田城（南櫓、北櫓、西櫓）</t>
  </si>
  <si>
    <t>文殊堂</t>
  </si>
  <si>
    <t>実相院宝篋印塔</t>
  </si>
  <si>
    <t>旧倉沢家住宅主屋及び客座敷</t>
  </si>
  <si>
    <t>絹本著色綱敷天神像</t>
  </si>
  <si>
    <t>銅造阿弥陀如来及び両脇侍立像</t>
  </si>
  <si>
    <t>唐沢Ｂ遺跡出土品</t>
  </si>
  <si>
    <t>彫刻</t>
  </si>
  <si>
    <t>工芸品</t>
  </si>
  <si>
    <t>考古資料</t>
  </si>
  <si>
    <t>件</t>
  </si>
  <si>
    <t>天竜寺</t>
  </si>
  <si>
    <t>実相院</t>
  </si>
  <si>
    <t>霊泉寺</t>
  </si>
  <si>
    <t>個人</t>
  </si>
  <si>
    <t>上田市西内</t>
  </si>
  <si>
    <t>上田市真田町傍陽</t>
  </si>
  <si>
    <t>上田市築地</t>
  </si>
  <si>
    <t>上田市平井</t>
  </si>
  <si>
    <t>上田市真田町長</t>
  </si>
  <si>
    <t>鳥羽山洞窟遺跡出土品</t>
  </si>
  <si>
    <t>真田氏館跡</t>
  </si>
  <si>
    <t>戸石城跡</t>
  </si>
  <si>
    <t>菅平唐沢岩陰遺跡</t>
  </si>
  <si>
    <t>菅平のツキヌキソウ自生地</t>
  </si>
  <si>
    <t>天然記念物</t>
  </si>
  <si>
    <t>丸子郷土博物館</t>
  </si>
  <si>
    <t>上田市真田町本原</t>
  </si>
  <si>
    <t>個人42名</t>
  </si>
  <si>
    <t>個人46名</t>
  </si>
  <si>
    <t>上田市東御市真田共有財産組合</t>
  </si>
  <si>
    <t>上田市菅平高原</t>
  </si>
  <si>
    <t>法人3及び個人8名</t>
  </si>
  <si>
    <t>上田市小泉・下塩尻ほか</t>
  </si>
  <si>
    <t>霊泉寺五輪塔</t>
  </si>
  <si>
    <t>竹の花五輪塔</t>
  </si>
  <si>
    <t>中原宝篋印塔</t>
  </si>
  <si>
    <t>安良居神社本殿</t>
  </si>
  <si>
    <t>弾正塚宝篋印塔</t>
  </si>
  <si>
    <t>日吉社の社殿</t>
  </si>
  <si>
    <t>南方薬師堂</t>
  </si>
  <si>
    <t>妙見寺　鳴龍</t>
  </si>
  <si>
    <t>平井諏訪神社奉納殿</t>
  </si>
  <si>
    <t>カネタの煙突</t>
  </si>
  <si>
    <t>全芳院本堂</t>
  </si>
  <si>
    <t>依水館客殿及び玄関</t>
  </si>
  <si>
    <t>笠原工業常田館製糸場</t>
  </si>
  <si>
    <t>飯沼郷蔵</t>
  </si>
  <si>
    <t>旧千曲会館</t>
  </si>
  <si>
    <t>仏誕生・涅槃図</t>
  </si>
  <si>
    <t>長泉寺板碑</t>
  </si>
  <si>
    <t>聖観音立像</t>
  </si>
  <si>
    <t>弥勒菩薩坐像</t>
  </si>
  <si>
    <t>尾野山木造千手観音立像</t>
  </si>
  <si>
    <t>長野県上田高等学校</t>
  </si>
  <si>
    <t>上田市生田</t>
  </si>
  <si>
    <t>中原自治会</t>
  </si>
  <si>
    <t>上丸子区4自治会</t>
  </si>
  <si>
    <t>上田市上丸子</t>
  </si>
  <si>
    <t>大宮諏訪神社氏子</t>
  </si>
  <si>
    <t>上田市下武石</t>
  </si>
  <si>
    <t>南方自治会</t>
  </si>
  <si>
    <t>上田市塩川</t>
  </si>
  <si>
    <t>妙見寺</t>
  </si>
  <si>
    <t>西内崇敬会</t>
  </si>
  <si>
    <t>全芳院</t>
  </si>
  <si>
    <t>上田市腰越</t>
  </si>
  <si>
    <t>笠原工業株式会社</t>
  </si>
  <si>
    <t>飯沼自治会</t>
  </si>
  <si>
    <t>国立大学法人信州大学</t>
  </si>
  <si>
    <t>雙</t>
  </si>
  <si>
    <t>藤原田自治会</t>
  </si>
  <si>
    <t>上田市藤原田</t>
  </si>
  <si>
    <t>長泉寺</t>
  </si>
  <si>
    <t>上田市中丸子</t>
  </si>
  <si>
    <t>小沢根自治会</t>
  </si>
  <si>
    <t>上田市小沢根</t>
  </si>
  <si>
    <t>鳥屋自治会</t>
  </si>
  <si>
    <t>上田市鳥屋</t>
  </si>
  <si>
    <t>横沢自治会</t>
  </si>
  <si>
    <t>尾野山自治会</t>
  </si>
  <si>
    <t>南方荒野板碑</t>
  </si>
  <si>
    <t>藤原田木造千手観音坐像</t>
  </si>
  <si>
    <t>双体道祖神</t>
  </si>
  <si>
    <t>掌善掌悪の碑</t>
  </si>
  <si>
    <t>石幢</t>
  </si>
  <si>
    <t>正念寺</t>
  </si>
  <si>
    <t>耕雲寺</t>
  </si>
  <si>
    <t>西光寺金剛力士像</t>
  </si>
  <si>
    <t>藤原国広作太刀・拵付き</t>
  </si>
  <si>
    <t>菅平自治会</t>
  </si>
  <si>
    <t>銅製鉦鼓</t>
  </si>
  <si>
    <t>荒井自治会</t>
  </si>
  <si>
    <t>銅製十一面観音像御正体</t>
  </si>
  <si>
    <t>三島神社氏子</t>
  </si>
  <si>
    <t>真田氏文書</t>
  </si>
  <si>
    <t>山家神社・信綱寺・実相院・上田市</t>
  </si>
  <si>
    <t>真田氏給人知行地検地帳</t>
  </si>
  <si>
    <t>安楽寺蘭渓道隆尺牘</t>
  </si>
  <si>
    <t>小山真夫調査野帳</t>
  </si>
  <si>
    <t>上田市上武石</t>
  </si>
  <si>
    <t>岩谷堂法蔵寺奉加帳</t>
  </si>
  <si>
    <t>宝蔵寺</t>
  </si>
  <si>
    <t>蔵前の大桝</t>
  </si>
  <si>
    <t>石器</t>
  </si>
  <si>
    <t>巴形銅器</t>
  </si>
  <si>
    <t>雁石遺跡魚形土製品</t>
  </si>
  <si>
    <t>銅三尊仏</t>
  </si>
  <si>
    <t>銅印</t>
  </si>
  <si>
    <t>鉄鑿</t>
  </si>
  <si>
    <t>鉄矛</t>
  </si>
  <si>
    <t>尾野山三頭獅子</t>
  </si>
  <si>
    <t>尾野山無形文化財保存会</t>
  </si>
  <si>
    <t>尾野山式三番叟</t>
  </si>
  <si>
    <t>腰越諏訪神社御柱祭御練り</t>
  </si>
  <si>
    <t>腰越御練り保存会</t>
  </si>
  <si>
    <t>依田神社大神楽獅子舞</t>
  </si>
  <si>
    <t>有形民俗文化財</t>
  </si>
  <si>
    <t>粒</t>
  </si>
  <si>
    <t>下丸子釈迦涅槃図</t>
  </si>
  <si>
    <t>下丸子自治会</t>
  </si>
  <si>
    <t>上田市下丸子</t>
  </si>
  <si>
    <t>祇園祭礼屏風</t>
  </si>
  <si>
    <t>三島神社の円座（いっつぁ）</t>
  </si>
  <si>
    <t>三島平自治会</t>
  </si>
  <si>
    <t>無形民俗文化財</t>
  </si>
  <si>
    <t>子壇嶺神社氏子</t>
  </si>
  <si>
    <t>三ッ頭獅子</t>
  </si>
  <si>
    <t>上原三ツ頭獅子保存会</t>
  </si>
  <si>
    <t>横道の十九夜講</t>
  </si>
  <si>
    <t>上・中・下横道自治会</t>
  </si>
  <si>
    <t>一心神社祭典行事</t>
  </si>
  <si>
    <t>一心神社氏子</t>
  </si>
  <si>
    <t>上田市上本入</t>
  </si>
  <si>
    <t>辰ノ口高塚</t>
  </si>
  <si>
    <t>上田市東内</t>
  </si>
  <si>
    <t>岩谷堂岩窟古墳</t>
  </si>
  <si>
    <t>王子塚古墳</t>
  </si>
  <si>
    <t>個人15名</t>
  </si>
  <si>
    <t>広山寺古墳</t>
  </si>
  <si>
    <t>広山寺</t>
  </si>
  <si>
    <t>真田氏本城跡</t>
  </si>
  <si>
    <t>十林寺自治会ほか</t>
  </si>
  <si>
    <t>松尾城跡</t>
  </si>
  <si>
    <t>横沢自治会ほか</t>
  </si>
  <si>
    <t>天白城跡</t>
  </si>
  <si>
    <t>赤井自治会ほか</t>
  </si>
  <si>
    <t>横尾城跡・内小屋城跡</t>
  </si>
  <si>
    <t>横尾自治会ほか</t>
  </si>
  <si>
    <t>根小屋城跡</t>
  </si>
  <si>
    <t>曲尾自治会ほか</t>
  </si>
  <si>
    <t>洗馬城跡</t>
  </si>
  <si>
    <t>真田幸隆・昌幸の墓</t>
  </si>
  <si>
    <t>長谷寺</t>
  </si>
  <si>
    <t>真田信綱の墓</t>
  </si>
  <si>
    <t>信綱寺</t>
  </si>
  <si>
    <t>日向畑遺跡</t>
  </si>
  <si>
    <t>藤沢古墳1号・2号</t>
  </si>
  <si>
    <t>個人2名</t>
  </si>
  <si>
    <t>個人3名</t>
  </si>
  <si>
    <t>弘長三年光明寺建立碑</t>
  </si>
  <si>
    <t>岩井観音堂再建碑</t>
  </si>
  <si>
    <t>舟窪古墳群</t>
  </si>
  <si>
    <t>中山城跡</t>
  </si>
  <si>
    <t>個人13名</t>
  </si>
  <si>
    <t>岩屋観音洞窟</t>
  </si>
  <si>
    <t>シシの牢</t>
  </si>
  <si>
    <t>国（東信森林管理所）</t>
  </si>
  <si>
    <t>鬼の門</t>
  </si>
  <si>
    <t>アラ板の岩壁とネンボウ岩</t>
  </si>
  <si>
    <t>天狗の欄干</t>
  </si>
  <si>
    <t>鬼ケ城</t>
  </si>
  <si>
    <t>枕状溶岩露出地</t>
  </si>
  <si>
    <t>上田建設事務所</t>
  </si>
  <si>
    <t>大日向の二形カエデ</t>
  </si>
  <si>
    <t>大宮諏訪神社のサワラの木</t>
  </si>
  <si>
    <t>武石</t>
  </si>
  <si>
    <t>信広寺・上田市</t>
  </si>
  <si>
    <t>出早雄神社社叢</t>
  </si>
  <si>
    <t>下原・上原・大畑自治会</t>
  </si>
  <si>
    <t>駒形神社のトチの木</t>
  </si>
  <si>
    <t>余里自治会</t>
  </si>
  <si>
    <t>上田市余里</t>
  </si>
  <si>
    <t>石割りのアオナシ</t>
  </si>
  <si>
    <t>信広寺のシダレザクラ</t>
  </si>
  <si>
    <t>信広寺</t>
  </si>
  <si>
    <t>大布施のヒガンザクラ</t>
  </si>
  <si>
    <t>菅平口の枕状溶岩</t>
  </si>
  <si>
    <t>山家神社社叢</t>
  </si>
  <si>
    <t>山家神社</t>
  </si>
  <si>
    <t>番匠のカツラ</t>
  </si>
  <si>
    <t>大笹街道のシナノキ群</t>
  </si>
  <si>
    <t>菅平牧場畜産共同組合ほか</t>
  </si>
  <si>
    <t>上田市菅平高原ほか</t>
  </si>
  <si>
    <t>緑簾石</t>
  </si>
  <si>
    <t>上田市下本入</t>
  </si>
  <si>
    <t>岩谷堂エドヒガン</t>
  </si>
  <si>
    <t>前山寺・東前山生産森林組合</t>
  </si>
  <si>
    <t>ニホンオオカミの頭骨</t>
  </si>
  <si>
    <t>体</t>
  </si>
  <si>
    <t>マダラヤンマ及びその生息地</t>
  </si>
  <si>
    <t>農業・林業</t>
    <rPh sb="3" eb="5">
      <t>リンギョウ</t>
    </rPh>
    <phoneticPr fontId="9"/>
  </si>
  <si>
    <t>鉱業・採石業・砂利採取業</t>
    <phoneticPr fontId="9"/>
  </si>
  <si>
    <t>運輸業・郵便業</t>
    <rPh sb="0" eb="3">
      <t>ウンユギョウ</t>
    </rPh>
    <rPh sb="4" eb="6">
      <t>ユウビン</t>
    </rPh>
    <rPh sb="6" eb="7">
      <t>ギョウ</t>
    </rPh>
    <phoneticPr fontId="7"/>
  </si>
  <si>
    <t>卸売業・小売業</t>
    <rPh sb="0" eb="3">
      <t>オロシウリギョウ</t>
    </rPh>
    <rPh sb="4" eb="7">
      <t>コウリギョウ</t>
    </rPh>
    <phoneticPr fontId="7"/>
  </si>
  <si>
    <t>金融業・保険業</t>
    <rPh sb="0" eb="3">
      <t>キンユウギョウ</t>
    </rPh>
    <rPh sb="4" eb="7">
      <t>ホケンギョウ</t>
    </rPh>
    <phoneticPr fontId="7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</si>
  <si>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7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</si>
  <si>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7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</si>
  <si>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7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</si>
  <si>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7"/>
  </si>
  <si>
    <t>教育・学習支援業</t>
    <phoneticPr fontId="9"/>
  </si>
  <si>
    <t>医療・福祉</t>
    <phoneticPr fontId="9"/>
  </si>
  <si>
    <t>S.22.04</t>
  </si>
  <si>
    <t>S.33.05</t>
  </si>
  <si>
    <t>S.29.04</t>
  </si>
  <si>
    <t>S.31.04</t>
  </si>
  <si>
    <t>S.31.06</t>
  </si>
  <si>
    <t>（注）　就職進学者､就職入学者を含む。</t>
    <phoneticPr fontId="9"/>
  </si>
  <si>
    <t>（注）　通信制高校は含まず。</t>
    <rPh sb="4" eb="6">
      <t>ツウシン</t>
    </rPh>
    <rPh sb="6" eb="7">
      <t>セイ</t>
    </rPh>
    <rPh sb="7" eb="9">
      <t>コウコウ</t>
    </rPh>
    <rPh sb="10" eb="11">
      <t>フク</t>
    </rPh>
    <phoneticPr fontId="9"/>
  </si>
  <si>
    <t>下之条354-1</t>
    <phoneticPr fontId="28"/>
  </si>
  <si>
    <t>（注）　市立9公民館の主催事業合計。</t>
    <phoneticPr fontId="9"/>
  </si>
  <si>
    <t>（注）　ふれあいさなだ館は温泉、プール共通券のためプール人数は参考。</t>
    <phoneticPr fontId="9"/>
  </si>
  <si>
    <t>　　　　サニアパーク菅平グラウンドの数値は利用回数。</t>
    <phoneticPr fontId="9"/>
  </si>
  <si>
    <t>展示利用貸出</t>
    <rPh sb="0" eb="2">
      <t>テンジ</t>
    </rPh>
    <rPh sb="2" eb="4">
      <t>リヨウ</t>
    </rPh>
    <rPh sb="4" eb="6">
      <t>カシダシ</t>
    </rPh>
    <phoneticPr fontId="36"/>
  </si>
  <si>
    <t>利用者数</t>
    <rPh sb="0" eb="3">
      <t>リヨウシャ</t>
    </rPh>
    <rPh sb="3" eb="4">
      <t>スウ</t>
    </rPh>
    <phoneticPr fontId="7"/>
  </si>
  <si>
    <t>人</t>
    <rPh sb="0" eb="1">
      <t>ニン</t>
    </rPh>
    <phoneticPr fontId="7"/>
  </si>
  <si>
    <t>上丸子1910-1</t>
    <rPh sb="0" eb="1">
      <t>ウエ</t>
    </rPh>
    <rPh sb="1" eb="3">
      <t>マルコ</t>
    </rPh>
    <phoneticPr fontId="29"/>
  </si>
  <si>
    <t>資料 ： 生涯学習・文化財課</t>
    <rPh sb="5" eb="7">
      <t>ショウガイ</t>
    </rPh>
    <rPh sb="7" eb="9">
      <t>ガクシュウ</t>
    </rPh>
    <rPh sb="10" eb="12">
      <t>ブンカ</t>
    </rPh>
    <rPh sb="12" eb="13">
      <t>ザイ</t>
    </rPh>
    <rPh sb="13" eb="14">
      <t>カ</t>
    </rPh>
    <phoneticPr fontId="7"/>
  </si>
  <si>
    <t>菅平高原
アリーナ</t>
    <rPh sb="0" eb="2">
      <t>スガダイラ</t>
    </rPh>
    <rPh sb="2" eb="4">
      <t>コウゲン</t>
    </rPh>
    <phoneticPr fontId="28"/>
  </si>
  <si>
    <t>人</t>
    <rPh sb="0" eb="1">
      <t>ヒト</t>
    </rPh>
    <phoneticPr fontId="28"/>
  </si>
  <si>
    <t>　　　　利用数、利用者数は、公演利用、練習利用等の合計。</t>
    <rPh sb="4" eb="6">
      <t>リヨウ</t>
    </rPh>
    <rPh sb="6" eb="7">
      <t>スウ</t>
    </rPh>
    <rPh sb="8" eb="10">
      <t>リヨウ</t>
    </rPh>
    <rPh sb="10" eb="11">
      <t>シャ</t>
    </rPh>
    <rPh sb="11" eb="12">
      <t>スウ</t>
    </rPh>
    <rPh sb="14" eb="16">
      <t>コウエン</t>
    </rPh>
    <rPh sb="16" eb="18">
      <t>リヨウ</t>
    </rPh>
    <rPh sb="19" eb="21">
      <t>レンシュウ</t>
    </rPh>
    <rPh sb="21" eb="23">
      <t>リヨウ</t>
    </rPh>
    <rPh sb="23" eb="24">
      <t>トウ</t>
    </rPh>
    <rPh sb="25" eb="27">
      <t>ゴウケイ</t>
    </rPh>
    <phoneticPr fontId="7"/>
  </si>
  <si>
    <t>資料 ： 交流文化芸術センター、市立美術館</t>
    <rPh sb="5" eb="7">
      <t>コウリュウ</t>
    </rPh>
    <rPh sb="7" eb="9">
      <t>ブンカ</t>
    </rPh>
    <rPh sb="9" eb="11">
      <t>ゲイジュツ</t>
    </rPh>
    <rPh sb="16" eb="18">
      <t>シリツ</t>
    </rPh>
    <rPh sb="18" eb="21">
      <t>ビジュツカン</t>
    </rPh>
    <phoneticPr fontId="7"/>
  </si>
  <si>
    <t>（注）　利用者数は、実績または利用申請時の見積り人数。</t>
    <rPh sb="1" eb="2">
      <t>チュウ</t>
    </rPh>
    <rPh sb="4" eb="7">
      <t>リヨウシャ</t>
    </rPh>
    <rPh sb="7" eb="8">
      <t>スウ</t>
    </rPh>
    <rPh sb="10" eb="12">
      <t>ジッセキ</t>
    </rPh>
    <rPh sb="15" eb="17">
      <t>リヨウ</t>
    </rPh>
    <rPh sb="17" eb="20">
      <t>シンセイジ</t>
    </rPh>
    <rPh sb="21" eb="23">
      <t>ミツモ</t>
    </rPh>
    <rPh sb="24" eb="26">
      <t>ニンズウ</t>
    </rPh>
    <phoneticPr fontId="7"/>
  </si>
  <si>
    <t>木造馬頭観音坐像</t>
  </si>
  <si>
    <t>木造僧形坐像</t>
  </si>
  <si>
    <t>小松姫（真田信之室、大蓮院）の墓</t>
  </si>
  <si>
    <t>菅平湿原のクロサンショウウオ</t>
  </si>
  <si>
    <t>南方荒野ビャクシン</t>
  </si>
  <si>
    <t>大六のケヤキ</t>
  </si>
  <si>
    <t>　　　　菅平高原アリーナは、平成30年9月1日に供用開始となった施設。</t>
    <rPh sb="4" eb="6">
      <t>スガダイラ</t>
    </rPh>
    <rPh sb="6" eb="8">
      <t>コウゲン</t>
    </rPh>
    <rPh sb="14" eb="16">
      <t>ヘイセイ</t>
    </rPh>
    <rPh sb="18" eb="19">
      <t>ネン</t>
    </rPh>
    <rPh sb="20" eb="21">
      <t>ツキ</t>
    </rPh>
    <rPh sb="22" eb="23">
      <t>ヒ</t>
    </rPh>
    <rPh sb="24" eb="26">
      <t>キョウヨウ</t>
    </rPh>
    <rPh sb="26" eb="28">
      <t>カイシ</t>
    </rPh>
    <rPh sb="32" eb="34">
      <t>シセツ</t>
    </rPh>
    <phoneticPr fontId="28"/>
  </si>
  <si>
    <t>特別支援学級</t>
    <rPh sb="0" eb="2">
      <t>トクベツ</t>
    </rPh>
    <rPh sb="2" eb="4">
      <t>シエン</t>
    </rPh>
    <rPh sb="4" eb="6">
      <t>ガッキュウ</t>
    </rPh>
    <phoneticPr fontId="9"/>
  </si>
  <si>
    <t>複式
及び
支援
学級</t>
    <rPh sb="0" eb="2">
      <t>フクシキ</t>
    </rPh>
    <rPh sb="3" eb="4">
      <t>オヨ</t>
    </rPh>
    <rPh sb="6" eb="8">
      <t>シエン</t>
    </rPh>
    <rPh sb="9" eb="11">
      <t>ガッキュウ</t>
    </rPh>
    <phoneticPr fontId="9"/>
  </si>
  <si>
    <t>特別支援学級</t>
  </si>
  <si>
    <t>特別
支援
学級</t>
    <rPh sb="0" eb="2">
      <t>トクベツ</t>
    </rPh>
    <rPh sb="3" eb="5">
      <t>シエン</t>
    </rPh>
    <rPh sb="6" eb="8">
      <t>ガッキュウ</t>
    </rPh>
    <phoneticPr fontId="9"/>
  </si>
  <si>
    <t>%</t>
    <phoneticPr fontId="9"/>
  </si>
  <si>
    <t>67　高等学校の概況</t>
    <phoneticPr fontId="9"/>
  </si>
  <si>
    <t>68　高等学校卒業者の状況</t>
    <rPh sb="9" eb="10">
      <t>シャ</t>
    </rPh>
    <phoneticPr fontId="9"/>
  </si>
  <si>
    <t>69　高等学校の産業別就職者の状況</t>
    <rPh sb="8" eb="10">
      <t>サンギョウ</t>
    </rPh>
    <phoneticPr fontId="7"/>
  </si>
  <si>
    <t>70　高等学校の産業大分類別県内就職者の状況</t>
    <phoneticPr fontId="9"/>
  </si>
  <si>
    <t>71　小中学校児童､生徒の体位の概況（平均）</t>
    <phoneticPr fontId="9"/>
  </si>
  <si>
    <t>72　学校給食の状況</t>
    <rPh sb="3" eb="5">
      <t>ガッコウ</t>
    </rPh>
    <rPh sb="5" eb="7">
      <t>キュウショク</t>
    </rPh>
    <rPh sb="8" eb="10">
      <t>ジョウキョウ</t>
    </rPh>
    <phoneticPr fontId="7"/>
  </si>
  <si>
    <t>73　博物館の利用状況</t>
    <phoneticPr fontId="9"/>
  </si>
  <si>
    <t>74　信濃国分寺資料館の利用状況</t>
    <phoneticPr fontId="9"/>
  </si>
  <si>
    <t>75　図書館の利用状況</t>
    <phoneticPr fontId="9"/>
  </si>
  <si>
    <t>76　サントミューゼの利用状況</t>
    <rPh sb="11" eb="13">
      <t>リヨウ</t>
    </rPh>
    <rPh sb="13" eb="15">
      <t>ジョウキョウ</t>
    </rPh>
    <phoneticPr fontId="7"/>
  </si>
  <si>
    <t>77　各スポーツ施設の状況</t>
    <phoneticPr fontId="29"/>
  </si>
  <si>
    <t>77　各スポーツ施設の状況　－続き－</t>
    <rPh sb="15" eb="16">
      <t>ツヅ</t>
    </rPh>
    <phoneticPr fontId="29"/>
  </si>
  <si>
    <t>78　スポーツ施設の利用状況</t>
    <rPh sb="7" eb="9">
      <t>シセツ</t>
    </rPh>
    <rPh sb="10" eb="12">
      <t>リヨウ</t>
    </rPh>
    <rPh sb="12" eb="14">
      <t>ジョウキョウ</t>
    </rPh>
    <phoneticPr fontId="29"/>
  </si>
  <si>
    <t>78　スポーツ施設の利用状況　－続き－</t>
    <rPh sb="7" eb="9">
      <t>シセツ</t>
    </rPh>
    <rPh sb="10" eb="12">
      <t>リヨウ</t>
    </rPh>
    <rPh sb="12" eb="14">
      <t>ジョウキョウ</t>
    </rPh>
    <rPh sb="16" eb="17">
      <t>ツヅ</t>
    </rPh>
    <phoneticPr fontId="29"/>
  </si>
  <si>
    <t>79　市民の森公園施設の利用状況</t>
    <rPh sb="3" eb="5">
      <t>シミン</t>
    </rPh>
    <rPh sb="6" eb="7">
      <t>モリ</t>
    </rPh>
    <rPh sb="7" eb="9">
      <t>コウエン</t>
    </rPh>
    <rPh sb="9" eb="11">
      <t>シセツ</t>
    </rPh>
    <rPh sb="12" eb="14">
      <t>リヨウ</t>
    </rPh>
    <rPh sb="14" eb="16">
      <t>ジョウキョウ</t>
    </rPh>
    <phoneticPr fontId="7"/>
  </si>
  <si>
    <t>80　公民館活動の状況</t>
    <rPh sb="3" eb="6">
      <t>コウミンカン</t>
    </rPh>
    <rPh sb="6" eb="8">
      <t>カツドウ</t>
    </rPh>
    <rPh sb="9" eb="11">
      <t>ジョウキョウ</t>
    </rPh>
    <phoneticPr fontId="7"/>
  </si>
  <si>
    <t>81　公民館の利用状況</t>
    <rPh sb="3" eb="6">
      <t>コウミンカン</t>
    </rPh>
    <rPh sb="7" eb="9">
      <t>リヨウ</t>
    </rPh>
    <rPh sb="9" eb="11">
      <t>ジョウキョウ</t>
    </rPh>
    <phoneticPr fontId="7"/>
  </si>
  <si>
    <t>82　上田文化会館（ホール）の利用状況</t>
    <rPh sb="3" eb="5">
      <t>ウエダ</t>
    </rPh>
    <rPh sb="5" eb="7">
      <t>ブンカ</t>
    </rPh>
    <rPh sb="7" eb="9">
      <t>カイカン</t>
    </rPh>
    <rPh sb="15" eb="17">
      <t>リヨウ</t>
    </rPh>
    <rPh sb="17" eb="19">
      <t>ジョウキョウ</t>
    </rPh>
    <phoneticPr fontId="7"/>
  </si>
  <si>
    <t>83　丸子文化会館の利用状況</t>
    <rPh sb="3" eb="5">
      <t>マルコ</t>
    </rPh>
    <rPh sb="5" eb="7">
      <t>ブンカ</t>
    </rPh>
    <rPh sb="7" eb="9">
      <t>カイカン</t>
    </rPh>
    <rPh sb="10" eb="12">
      <t>リヨウ</t>
    </rPh>
    <rPh sb="12" eb="14">
      <t>ジョウキョウ</t>
    </rPh>
    <phoneticPr fontId="7"/>
  </si>
  <si>
    <t>84　信州国際音楽村の利用状況</t>
    <rPh sb="3" eb="5">
      <t>シンシュウ</t>
    </rPh>
    <rPh sb="5" eb="7">
      <t>コクサイ</t>
    </rPh>
    <rPh sb="7" eb="9">
      <t>オンガク</t>
    </rPh>
    <rPh sb="9" eb="10">
      <t>ムラ</t>
    </rPh>
    <rPh sb="11" eb="13">
      <t>リヨウ</t>
    </rPh>
    <rPh sb="13" eb="15">
      <t>ジョウキョウ</t>
    </rPh>
    <phoneticPr fontId="7"/>
  </si>
  <si>
    <t>85　郷土博物館の利用状況</t>
    <rPh sb="3" eb="5">
      <t>キョウド</t>
    </rPh>
    <rPh sb="5" eb="8">
      <t>ハクブツカン</t>
    </rPh>
    <rPh sb="9" eb="11">
      <t>リヨウ</t>
    </rPh>
    <rPh sb="11" eb="13">
      <t>ジョウキョウ</t>
    </rPh>
    <phoneticPr fontId="7"/>
  </si>
  <si>
    <t>86　真田主要施設の利用状況</t>
    <rPh sb="3" eb="5">
      <t>サナダ</t>
    </rPh>
    <rPh sb="5" eb="7">
      <t>シュヨウ</t>
    </rPh>
    <rPh sb="7" eb="9">
      <t>シセツ</t>
    </rPh>
    <rPh sb="10" eb="12">
      <t>リヨウ</t>
    </rPh>
    <rPh sb="12" eb="14">
      <t>ジョウキョウ</t>
    </rPh>
    <phoneticPr fontId="7"/>
  </si>
  <si>
    <t>87　国･県･市指定文化財種類別一覧表</t>
    <rPh sb="3" eb="4">
      <t>クニ</t>
    </rPh>
    <rPh sb="5" eb="6">
      <t>ケン</t>
    </rPh>
    <rPh sb="7" eb="8">
      <t>シ</t>
    </rPh>
    <rPh sb="8" eb="10">
      <t>シテイ</t>
    </rPh>
    <rPh sb="10" eb="13">
      <t>ブンカザイ</t>
    </rPh>
    <rPh sb="13" eb="15">
      <t>シュルイ</t>
    </rPh>
    <rPh sb="15" eb="16">
      <t>ベツ</t>
    </rPh>
    <rPh sb="16" eb="18">
      <t>イチラン</t>
    </rPh>
    <rPh sb="18" eb="19">
      <t>ヒョウ</t>
    </rPh>
    <phoneticPr fontId="7"/>
  </si>
  <si>
    <t>88　上田市の文化財</t>
    <rPh sb="3" eb="6">
      <t>ウエダシ</t>
    </rPh>
    <rPh sb="7" eb="10">
      <t>ブンカザイ</t>
    </rPh>
    <phoneticPr fontId="29"/>
  </si>
  <si>
    <t>各種講座作品展等</t>
    <rPh sb="0" eb="2">
      <t>カクシュ</t>
    </rPh>
    <rPh sb="2" eb="4">
      <t>コウザ</t>
    </rPh>
    <rPh sb="4" eb="6">
      <t>サクヒン</t>
    </rPh>
    <rPh sb="6" eb="7">
      <t>テン</t>
    </rPh>
    <rPh sb="7" eb="8">
      <t>トウ</t>
    </rPh>
    <phoneticPr fontId="28"/>
  </si>
  <si>
    <t>別所温泉テニスコート</t>
    <rPh sb="0" eb="2">
      <t>ベッショ</t>
    </rPh>
    <rPh sb="2" eb="4">
      <t>オンセン</t>
    </rPh>
    <phoneticPr fontId="4"/>
  </si>
  <si>
    <t>全館面積3,717㎡ 競技場1,604㎡ 剣道場522㎡ 柔道場468㎡</t>
  </si>
  <si>
    <t>競技場850㎡</t>
  </si>
  <si>
    <t>面積131㎡（ボクシング場）</t>
  </si>
  <si>
    <t>敷地26,772㎡ トラック400ｍ</t>
  </si>
  <si>
    <t>敷地19,467㎡　両翼91.44ｍ　中堅116.82ｍ　夜間照明</t>
  </si>
  <si>
    <t>敷地5,965㎡ クレー6面</t>
  </si>
  <si>
    <t>敷地4,500㎡ クレー6面（夜間照明6面）</t>
  </si>
  <si>
    <t>敷地272㎡ 本部席4本柱屋根つき</t>
  </si>
  <si>
    <t>10的射場 1,550㎡</t>
    <rPh sb="2" eb="3">
      <t>テキ</t>
    </rPh>
    <rPh sb="3" eb="5">
      <t>シャジョウ</t>
    </rPh>
    <phoneticPr fontId="7"/>
  </si>
  <si>
    <t>敷地735㎡ 水深0.3ｍ</t>
  </si>
  <si>
    <t>敷地28,601㎡ 　多目的グラウンド2面</t>
    <rPh sb="0" eb="2">
      <t>シキチ</t>
    </rPh>
    <rPh sb="11" eb="14">
      <t>タモクテキ</t>
    </rPh>
    <rPh sb="20" eb="21">
      <t>メン</t>
    </rPh>
    <phoneticPr fontId="5"/>
  </si>
  <si>
    <t>敷地9,341㎡　　多目的グラウンド1面</t>
    <rPh sb="0" eb="2">
      <t>シキチ</t>
    </rPh>
    <phoneticPr fontId="5"/>
  </si>
  <si>
    <t>敷地44,200㎡ 　　野球3面、
マレットゴルフ場（1コース　18ホール　パー72）</t>
  </si>
  <si>
    <t>流水プール</t>
    <rPh sb="0" eb="2">
      <t>リュウスイ</t>
    </rPh>
    <phoneticPr fontId="28"/>
  </si>
  <si>
    <t>1周 221.4ｍ 幅 8ｍ 水深 0.9ｍ</t>
    <rPh sb="1" eb="2">
      <t>シュウ</t>
    </rPh>
    <rPh sb="10" eb="11">
      <t>ハバ</t>
    </rPh>
    <rPh sb="15" eb="17">
      <t>スイシン</t>
    </rPh>
    <phoneticPr fontId="28"/>
  </si>
  <si>
    <t>徒渉プール</t>
    <rPh sb="0" eb="2">
      <t>トショウ</t>
    </rPh>
    <phoneticPr fontId="28"/>
  </si>
  <si>
    <t>馬蹄形 中心長さ21ｍ（水深0.6ｍ）</t>
    <rPh sb="12" eb="14">
      <t>スイシン</t>
    </rPh>
    <phoneticPr fontId="28"/>
  </si>
  <si>
    <t>幼児プール</t>
    <rPh sb="0" eb="2">
      <t>ヨウジ</t>
    </rPh>
    <phoneticPr fontId="28"/>
  </si>
  <si>
    <t>円形 直径9ｍ（水深0.35ｍ）</t>
    <rPh sb="8" eb="10">
      <t>スイシン</t>
    </rPh>
    <phoneticPr fontId="28"/>
  </si>
  <si>
    <t>競泳プール</t>
    <rPh sb="0" eb="2">
      <t>キョウエイ</t>
    </rPh>
    <phoneticPr fontId="28"/>
  </si>
  <si>
    <t>公認 50m 9コース 幅23.5ｍ（水深1.3-1.5m）</t>
    <rPh sb="0" eb="2">
      <t>コウニン</t>
    </rPh>
    <rPh sb="12" eb="13">
      <t>ハバ</t>
    </rPh>
    <rPh sb="19" eb="21">
      <t>スイシン</t>
    </rPh>
    <phoneticPr fontId="28"/>
  </si>
  <si>
    <t>多目的グラウンド</t>
    <rPh sb="0" eb="3">
      <t>タモクテキ</t>
    </rPh>
    <phoneticPr fontId="28"/>
  </si>
  <si>
    <t>10,670㎡ 夜間照明</t>
    <rPh sb="8" eb="10">
      <t>ヤカン</t>
    </rPh>
    <rPh sb="10" eb="12">
      <t>ショウメイ</t>
    </rPh>
    <phoneticPr fontId="28"/>
  </si>
  <si>
    <t>こども広場</t>
    <rPh sb="3" eb="5">
      <t>ヒロバ</t>
    </rPh>
    <phoneticPr fontId="28"/>
  </si>
  <si>
    <t>2,400㎡</t>
    <phoneticPr fontId="28"/>
  </si>
  <si>
    <t>遊歩道</t>
    <rPh sb="0" eb="3">
      <t>ユウホドウ</t>
    </rPh>
    <phoneticPr fontId="28"/>
  </si>
  <si>
    <t>2,380m</t>
    <phoneticPr fontId="28"/>
  </si>
  <si>
    <t>総合体育館</t>
    <rPh sb="0" eb="2">
      <t>ソウゴウ</t>
    </rPh>
    <rPh sb="2" eb="5">
      <t>タイイクカン</t>
    </rPh>
    <phoneticPr fontId="28"/>
  </si>
  <si>
    <t>競技場1,764㎡ 小競技場540㎡</t>
    <rPh sb="0" eb="3">
      <t>キョウギジョウ</t>
    </rPh>
    <rPh sb="10" eb="14">
      <t>ショウキョウギジョウ</t>
    </rPh>
    <phoneticPr fontId="28"/>
  </si>
  <si>
    <t>アーチェリー場</t>
    <rPh sb="6" eb="7">
      <t>バ</t>
    </rPh>
    <phoneticPr fontId="28"/>
  </si>
  <si>
    <t>マレットゴルフ場</t>
    <rPh sb="7" eb="8">
      <t>ジョウ</t>
    </rPh>
    <phoneticPr fontId="28"/>
  </si>
  <si>
    <t>1コース　18ホール　パー72</t>
    <phoneticPr fontId="28"/>
  </si>
  <si>
    <t>室内多目的運動場</t>
    <rPh sb="0" eb="2">
      <t>シツナイ</t>
    </rPh>
    <rPh sb="2" eb="5">
      <t>タモクテキ</t>
    </rPh>
    <rPh sb="5" eb="8">
      <t>ウンドウジョウ</t>
    </rPh>
    <phoneticPr fontId="28"/>
  </si>
  <si>
    <t>建築面積1,452.79㎡ テニス2面</t>
    <rPh sb="0" eb="2">
      <t>ケンチク</t>
    </rPh>
    <rPh sb="2" eb="4">
      <t>メンセキ</t>
    </rPh>
    <rPh sb="18" eb="19">
      <t>メン</t>
    </rPh>
    <phoneticPr fontId="28"/>
  </si>
  <si>
    <t>敷地187,445㎡</t>
    <rPh sb="0" eb="2">
      <t>シキチ</t>
    </rPh>
    <phoneticPr fontId="7"/>
  </si>
  <si>
    <t>テニスコート</t>
    <phoneticPr fontId="28"/>
  </si>
  <si>
    <t>多目的広場</t>
    <phoneticPr fontId="28"/>
  </si>
  <si>
    <t>3,850㎡</t>
    <phoneticPr fontId="28"/>
  </si>
  <si>
    <t>自由広場</t>
    <phoneticPr fontId="28"/>
  </si>
  <si>
    <t>2,000㎡</t>
    <phoneticPr fontId="28"/>
  </si>
  <si>
    <t>公園敷地 108,000㎡</t>
    <rPh sb="0" eb="2">
      <t>コウエン</t>
    </rPh>
    <rPh sb="2" eb="4">
      <t>シキチ</t>
    </rPh>
    <phoneticPr fontId="7"/>
  </si>
  <si>
    <t>わしば山荘</t>
    <rPh sb="3" eb="5">
      <t>サンソウ</t>
    </rPh>
    <phoneticPr fontId="28"/>
  </si>
  <si>
    <t>宿泊施設</t>
    <rPh sb="0" eb="2">
      <t>シュクハク</t>
    </rPh>
    <rPh sb="2" eb="4">
      <t>シセツ</t>
    </rPh>
    <phoneticPr fontId="28"/>
  </si>
  <si>
    <t>キャンプ場</t>
    <rPh sb="4" eb="5">
      <t>ジョウ</t>
    </rPh>
    <phoneticPr fontId="28"/>
  </si>
  <si>
    <t>バンガロー</t>
    <phoneticPr fontId="28"/>
  </si>
  <si>
    <t>5棟 25人収容（1棟12.96㎡）</t>
    <rPh sb="1" eb="2">
      <t>ムネ</t>
    </rPh>
    <rPh sb="5" eb="6">
      <t>ニン</t>
    </rPh>
    <rPh sb="6" eb="8">
      <t>シュウヨウ</t>
    </rPh>
    <rPh sb="10" eb="11">
      <t>トウ</t>
    </rPh>
    <phoneticPr fontId="28"/>
  </si>
  <si>
    <t>マレットゴルフ場</t>
    <rPh sb="7" eb="8">
      <t>バ</t>
    </rPh>
    <phoneticPr fontId="28"/>
  </si>
  <si>
    <t>1コース　9ホール　パー36</t>
    <phoneticPr fontId="28"/>
  </si>
  <si>
    <t>9,500㎡</t>
    <phoneticPr fontId="28"/>
  </si>
  <si>
    <t>芳田3780-7</t>
    <rPh sb="0" eb="2">
      <t>ヨシダ</t>
    </rPh>
    <phoneticPr fontId="28"/>
  </si>
  <si>
    <t>2,800㎡　全天候4面</t>
    <rPh sb="7" eb="10">
      <t>ゼンテンコウ</t>
    </rPh>
    <rPh sb="11" eb="12">
      <t>メン</t>
    </rPh>
    <phoneticPr fontId="28"/>
  </si>
  <si>
    <t>芳田3780-85</t>
    <rPh sb="0" eb="2">
      <t>ヨシダ</t>
    </rPh>
    <phoneticPr fontId="28"/>
  </si>
  <si>
    <t>12,000㎡</t>
    <phoneticPr fontId="28"/>
  </si>
  <si>
    <t>スケート場</t>
    <rPh sb="4" eb="5">
      <t>ジョウ</t>
    </rPh>
    <phoneticPr fontId="28"/>
  </si>
  <si>
    <t>スピードリンク1周240m（夏期ゴーカート）</t>
    <rPh sb="8" eb="9">
      <t>シュウ</t>
    </rPh>
    <rPh sb="14" eb="16">
      <t>カキ</t>
    </rPh>
    <phoneticPr fontId="28"/>
  </si>
  <si>
    <t>体育館</t>
    <rPh sb="0" eb="3">
      <t>タイイクカン</t>
    </rPh>
    <phoneticPr fontId="28"/>
  </si>
  <si>
    <t>936㎡</t>
    <phoneticPr fontId="28"/>
  </si>
  <si>
    <t>芳田3780-95</t>
    <rPh sb="0" eb="2">
      <t>ヨシダ</t>
    </rPh>
    <phoneticPr fontId="28"/>
  </si>
  <si>
    <t>馬術場</t>
    <rPh sb="0" eb="2">
      <t>バジュツ</t>
    </rPh>
    <rPh sb="2" eb="3">
      <t>ジョウ</t>
    </rPh>
    <phoneticPr fontId="28"/>
  </si>
  <si>
    <t>屋外馬術場 50m×70m、屋内馬術場20m×40m等</t>
    <phoneticPr fontId="28"/>
  </si>
  <si>
    <t>公園敷地54,979㎡　</t>
    <rPh sb="0" eb="2">
      <t>コウエン</t>
    </rPh>
    <rPh sb="2" eb="4">
      <t>シキチ</t>
    </rPh>
    <phoneticPr fontId="32"/>
  </si>
  <si>
    <t>建築面積988㎡</t>
    <rPh sb="0" eb="2">
      <t>ケンチク</t>
    </rPh>
    <rPh sb="2" eb="4">
      <t>メンセキ</t>
    </rPh>
    <phoneticPr fontId="5"/>
  </si>
  <si>
    <t>公園敷地110,000㎡</t>
  </si>
  <si>
    <t>砂入り人工芝7面（夜間照明7面）</t>
    <rPh sb="0" eb="1">
      <t>スナ</t>
    </rPh>
    <rPh sb="1" eb="2">
      <t>イ</t>
    </rPh>
    <rPh sb="3" eb="5">
      <t>ジンコウ</t>
    </rPh>
    <rPh sb="5" eb="6">
      <t>シバ</t>
    </rPh>
    <rPh sb="7" eb="8">
      <t>メン</t>
    </rPh>
    <rPh sb="9" eb="11">
      <t>ヤカン</t>
    </rPh>
    <rPh sb="11" eb="13">
      <t>ショウメイ</t>
    </rPh>
    <rPh sb="14" eb="15">
      <t>メン</t>
    </rPh>
    <phoneticPr fontId="5"/>
  </si>
  <si>
    <t>建築面積1,138㎡</t>
    <rPh sb="0" eb="2">
      <t>ケンチク</t>
    </rPh>
    <rPh sb="2" eb="4">
      <t>メンセキ</t>
    </rPh>
    <phoneticPr fontId="5"/>
  </si>
  <si>
    <t>敷地15,000㎡</t>
    <rPh sb="0" eb="2">
      <t>シキチ</t>
    </rPh>
    <phoneticPr fontId="5"/>
  </si>
  <si>
    <t>下之条320</t>
    <phoneticPr fontId="28"/>
  </si>
  <si>
    <t>1コース　18ホール　パー72</t>
  </si>
  <si>
    <t>3コース　54ホール　パー216</t>
  </si>
  <si>
    <t>敷地18,695㎡ 　夜間照明　ランニングコース</t>
    <rPh sb="0" eb="2">
      <t>シキチ</t>
    </rPh>
    <rPh sb="11" eb="13">
      <t>ヤカン</t>
    </rPh>
    <rPh sb="13" eb="15">
      <t>ショウメイ</t>
    </rPh>
    <phoneticPr fontId="6"/>
  </si>
  <si>
    <t>市内小中学校36校</t>
  </si>
  <si>
    <t>市内小中学校25校（内夜間照明利用14校）</t>
    <rPh sb="10" eb="11">
      <t>ウチ</t>
    </rPh>
    <rPh sb="11" eb="13">
      <t>ヤカン</t>
    </rPh>
    <rPh sb="13" eb="15">
      <t>ショウメイ</t>
    </rPh>
    <rPh sb="15" eb="17">
      <t>リヨウ</t>
    </rPh>
    <rPh sb="19" eb="20">
      <t>コウ</t>
    </rPh>
    <phoneticPr fontId="2"/>
  </si>
  <si>
    <t>敷地17,600㎡ 夜間照明</t>
    <rPh sb="0" eb="2">
      <t>シキチ</t>
    </rPh>
    <rPh sb="10" eb="12">
      <t>ヤカン</t>
    </rPh>
    <rPh sb="12" eb="14">
      <t>ショウメイ</t>
    </rPh>
    <phoneticPr fontId="5"/>
  </si>
  <si>
    <t>競技場1,864㎡　</t>
    <rPh sb="0" eb="3">
      <t>キョウギジョウ</t>
    </rPh>
    <phoneticPr fontId="29"/>
  </si>
  <si>
    <t>競技場786.24㎡　</t>
    <rPh sb="0" eb="3">
      <t>キョウギジョウ</t>
    </rPh>
    <phoneticPr fontId="29"/>
  </si>
  <si>
    <t>競技場263㎡　6人立</t>
    <rPh sb="0" eb="3">
      <t>キョウギジョウ</t>
    </rPh>
    <rPh sb="9" eb="10">
      <t>ニン</t>
    </rPh>
    <rPh sb="10" eb="11">
      <t>タ</t>
    </rPh>
    <phoneticPr fontId="29"/>
  </si>
  <si>
    <t>競技場435㎡　1面</t>
    <rPh sb="0" eb="3">
      <t>キョウギジョウ</t>
    </rPh>
    <rPh sb="9" eb="10">
      <t>メン</t>
    </rPh>
    <phoneticPr fontId="29"/>
  </si>
  <si>
    <t>競技場928.84㎡　2面</t>
    <rPh sb="0" eb="3">
      <t>キョウギジョウ</t>
    </rPh>
    <rPh sb="12" eb="13">
      <t>メン</t>
    </rPh>
    <phoneticPr fontId="29"/>
  </si>
  <si>
    <t>競技場2,128㎡　4面</t>
    <rPh sb="0" eb="3">
      <t>キョウギジョウ</t>
    </rPh>
    <rPh sb="11" eb="12">
      <t>メン</t>
    </rPh>
    <phoneticPr fontId="29"/>
  </si>
  <si>
    <t>競技場117.69㎡　</t>
    <rPh sb="0" eb="3">
      <t>キョウギジョウ</t>
    </rPh>
    <phoneticPr fontId="29"/>
  </si>
  <si>
    <t>3コース　27ホール　パー108</t>
  </si>
  <si>
    <t>敷地5,600㎡　砂入り人工芝8面（夜間照明8面）</t>
    <rPh sb="0" eb="2">
      <t>シキチ</t>
    </rPh>
    <rPh sb="9" eb="10">
      <t>スナ</t>
    </rPh>
    <rPh sb="10" eb="11">
      <t>イ</t>
    </rPh>
    <rPh sb="12" eb="14">
      <t>ジンコウ</t>
    </rPh>
    <rPh sb="14" eb="15">
      <t>シバ</t>
    </rPh>
    <rPh sb="16" eb="17">
      <t>メン</t>
    </rPh>
    <rPh sb="23" eb="24">
      <t>メン</t>
    </rPh>
    <phoneticPr fontId="5"/>
  </si>
  <si>
    <t>敷地62.41㎡ 土俵（屋根付）</t>
    <rPh sb="0" eb="2">
      <t>シキチ</t>
    </rPh>
    <rPh sb="9" eb="11">
      <t>ドヒョウ</t>
    </rPh>
    <rPh sb="12" eb="14">
      <t>ヤネ</t>
    </rPh>
    <rPh sb="14" eb="15">
      <t>ツキ</t>
    </rPh>
    <phoneticPr fontId="5"/>
  </si>
  <si>
    <t>競技場930㎡</t>
    <rPh sb="0" eb="3">
      <t>キョウギジョウ</t>
    </rPh>
    <phoneticPr fontId="5"/>
  </si>
  <si>
    <t>競技場1,200㎡　柔道場225㎡</t>
    <rPh sb="0" eb="3">
      <t>キョウギジョウ</t>
    </rPh>
    <rPh sb="10" eb="13">
      <t>ジュウドウジョウ</t>
    </rPh>
    <phoneticPr fontId="2"/>
  </si>
  <si>
    <r>
      <t>敷地12,400㎡　夜間照明</t>
    </r>
    <r>
      <rPr>
        <strike/>
        <sz val="10"/>
        <color indexed="10"/>
        <rFont val="ＭＳ Ｐ明朝"/>
        <family val="1"/>
        <charset val="128"/>
      </rPr>
      <t/>
    </r>
    <rPh sb="0" eb="2">
      <t>シキチ</t>
    </rPh>
    <rPh sb="10" eb="12">
      <t>ヤカン</t>
    </rPh>
    <rPh sb="12" eb="14">
      <t>ショウメイ</t>
    </rPh>
    <phoneticPr fontId="5"/>
  </si>
  <si>
    <t>敷地1,868㎡　砂入り人工芝3面（夜間照明3面）</t>
    <rPh sb="0" eb="2">
      <t>シキチ</t>
    </rPh>
    <rPh sb="9" eb="10">
      <t>スナ</t>
    </rPh>
    <rPh sb="10" eb="11">
      <t>イ</t>
    </rPh>
    <rPh sb="12" eb="13">
      <t>ジン</t>
    </rPh>
    <rPh sb="13" eb="14">
      <t>コウ</t>
    </rPh>
    <rPh sb="14" eb="15">
      <t>シバ</t>
    </rPh>
    <rPh sb="16" eb="17">
      <t>メン</t>
    </rPh>
    <rPh sb="23" eb="24">
      <t>メン</t>
    </rPh>
    <phoneticPr fontId="5"/>
  </si>
  <si>
    <t>競技場527㎡　1面</t>
    <rPh sb="0" eb="3">
      <t>キョウギジョウ</t>
    </rPh>
    <rPh sb="9" eb="10">
      <t>メン</t>
    </rPh>
    <phoneticPr fontId="2"/>
  </si>
  <si>
    <t>敷地8,497㎡</t>
    <rPh sb="0" eb="2">
      <t>シキチ</t>
    </rPh>
    <phoneticPr fontId="5"/>
  </si>
  <si>
    <t>敷地8,555㎡ ミディアムヒル スモールヒル</t>
    <rPh sb="0" eb="2">
      <t>シキチ</t>
    </rPh>
    <phoneticPr fontId="5"/>
  </si>
  <si>
    <t>建築面積2,861㎡　25ｍ温泉プール　男女大浴場等</t>
    <rPh sb="0" eb="2">
      <t>ケンチク</t>
    </rPh>
    <rPh sb="2" eb="4">
      <t>メンセキ</t>
    </rPh>
    <rPh sb="14" eb="16">
      <t>オンセン</t>
    </rPh>
    <rPh sb="20" eb="22">
      <t>ダンジョ</t>
    </rPh>
    <rPh sb="22" eb="25">
      <t>ダイヨクジョウ</t>
    </rPh>
    <rPh sb="25" eb="26">
      <t>トウ</t>
    </rPh>
    <phoneticPr fontId="5"/>
  </si>
  <si>
    <t>敷地14,800㎡　夜間照明</t>
    <rPh sb="0" eb="2">
      <t>シキチ</t>
    </rPh>
    <rPh sb="10" eb="12">
      <t>ヤカン</t>
    </rPh>
    <rPh sb="12" eb="14">
      <t>ショウメイ</t>
    </rPh>
    <phoneticPr fontId="5"/>
  </si>
  <si>
    <t>競技場1,012㎡</t>
    <rPh sb="0" eb="3">
      <t>キョウギジョウ</t>
    </rPh>
    <phoneticPr fontId="5"/>
  </si>
  <si>
    <t>敷地403㎡</t>
    <rPh sb="0" eb="2">
      <t>シキチ</t>
    </rPh>
    <phoneticPr fontId="5"/>
  </si>
  <si>
    <t>敷地543㎡　1面</t>
    <rPh sb="0" eb="2">
      <t>シキチ</t>
    </rPh>
    <rPh sb="8" eb="9">
      <t>メン</t>
    </rPh>
    <phoneticPr fontId="5"/>
  </si>
  <si>
    <t>敷地3,000㎡　4面　夜間照明</t>
    <rPh sb="0" eb="2">
      <t>シキチ</t>
    </rPh>
    <rPh sb="10" eb="11">
      <t>メン</t>
    </rPh>
    <phoneticPr fontId="5"/>
  </si>
  <si>
    <t xml:space="preserve">敷地3,100㎡ 5面（砂入り人工芝2面 クレー3面）（夜間照明5面） </t>
    <rPh sb="0" eb="2">
      <t>シキチ</t>
    </rPh>
    <rPh sb="10" eb="11">
      <t>メン</t>
    </rPh>
    <rPh sb="12" eb="13">
      <t>スナ</t>
    </rPh>
    <rPh sb="13" eb="14">
      <t>イ</t>
    </rPh>
    <rPh sb="15" eb="17">
      <t>ジンコウ</t>
    </rPh>
    <rPh sb="17" eb="18">
      <t>シバ</t>
    </rPh>
    <rPh sb="19" eb="20">
      <t>メン</t>
    </rPh>
    <rPh sb="25" eb="26">
      <t>メン</t>
    </rPh>
    <phoneticPr fontId="2"/>
  </si>
  <si>
    <t>S.34.04</t>
  </si>
  <si>
    <t>M.06.12</t>
  </si>
  <si>
    <t>M.07.02</t>
  </si>
  <si>
    <t>S.48.04</t>
  </si>
  <si>
    <t>S.33.04</t>
  </si>
  <si>
    <t>M.19.04</t>
  </si>
  <si>
    <t>資料 ： 教育施設整備室</t>
    <rPh sb="5" eb="7">
      <t>キョウイク</t>
    </rPh>
    <rPh sb="7" eb="9">
      <t>シセツ</t>
    </rPh>
    <rPh sb="9" eb="11">
      <t>セイビ</t>
    </rPh>
    <rPh sb="11" eb="12">
      <t>シツ</t>
    </rPh>
    <phoneticPr fontId="4"/>
  </si>
  <si>
    <t>S.36.04</t>
  </si>
  <si>
    <t>敷地98,000㎡　芝グラウンド1面、多目的グラウンド4面
マレットゴルフ場（2コース　36ホール　パー144）</t>
    <rPh sb="0" eb="2">
      <t>シキチ</t>
    </rPh>
    <rPh sb="10" eb="11">
      <t>シバ</t>
    </rPh>
    <rPh sb="17" eb="18">
      <t>メン</t>
    </rPh>
    <rPh sb="19" eb="22">
      <t>タモクテキ</t>
    </rPh>
    <rPh sb="28" eb="29">
      <t>メン</t>
    </rPh>
    <phoneticPr fontId="14"/>
  </si>
  <si>
    <t>3,800㎡（クレー4面　全天候2面）</t>
    <phoneticPr fontId="28"/>
  </si>
  <si>
    <t>鉄筋コンクリート2階建3,589㎡ 25mプール　渓流下り
スライダー2本　造波プール　健康づくり室等</t>
    <phoneticPr fontId="7"/>
  </si>
  <si>
    <t>ふれあいさなだ館</t>
    <rPh sb="7" eb="8">
      <t>カン</t>
    </rPh>
    <phoneticPr fontId="7"/>
  </si>
  <si>
    <t>真田町長7369-1</t>
    <rPh sb="0" eb="3">
      <t>サナダマチ</t>
    </rPh>
    <rPh sb="3" eb="4">
      <t>オサ</t>
    </rPh>
    <phoneticPr fontId="29"/>
  </si>
  <si>
    <t>敷地54,860㎡ 両翼95m 中堅120m　夜間照明</t>
    <rPh sb="0" eb="2">
      <t>シキチ</t>
    </rPh>
    <rPh sb="10" eb="12">
      <t>リョウヨク</t>
    </rPh>
    <rPh sb="16" eb="18">
      <t>チュウケン</t>
    </rPh>
    <rPh sb="23" eb="25">
      <t>ヤカン</t>
    </rPh>
    <rPh sb="25" eb="27">
      <t>ショウメイ</t>
    </rPh>
    <phoneticPr fontId="5"/>
  </si>
  <si>
    <t>多目的グラウンド</t>
    <rPh sb="0" eb="3">
      <t>タモクテキ</t>
    </rPh>
    <phoneticPr fontId="3"/>
  </si>
  <si>
    <t>馬術場</t>
    <rPh sb="0" eb="2">
      <t>バジュツ</t>
    </rPh>
    <rPh sb="2" eb="3">
      <t>ジョウ</t>
    </rPh>
    <phoneticPr fontId="3"/>
  </si>
  <si>
    <t>（注）西内小学校は4、5学年の複式学級。</t>
    <rPh sb="1" eb="2">
      <t>チュウ</t>
    </rPh>
    <rPh sb="3" eb="5">
      <t>ニシウチ</t>
    </rPh>
    <rPh sb="5" eb="8">
      <t>ショウガッコウ</t>
    </rPh>
    <rPh sb="12" eb="14">
      <t>ガクネン</t>
    </rPh>
    <rPh sb="15" eb="17">
      <t>フクシキ</t>
    </rPh>
    <rPh sb="17" eb="19">
      <t>ガッキュウ</t>
    </rPh>
    <phoneticPr fontId="9"/>
  </si>
  <si>
    <t>就職者等</t>
    <rPh sb="0" eb="2">
      <t>シュウショク</t>
    </rPh>
    <rPh sb="2" eb="3">
      <t>シャ</t>
    </rPh>
    <rPh sb="3" eb="4">
      <t>トウ</t>
    </rPh>
    <phoneticPr fontId="9"/>
  </si>
  <si>
    <t>就職者等（左記ABCDを除く）</t>
    <rPh sb="0" eb="2">
      <t>シュウショク</t>
    </rPh>
    <rPh sb="2" eb="3">
      <t>シャ</t>
    </rPh>
    <rPh sb="3" eb="4">
      <t>トウ</t>
    </rPh>
    <rPh sb="5" eb="7">
      <t>サキ</t>
    </rPh>
    <rPh sb="12" eb="13">
      <t>ノゾ</t>
    </rPh>
    <phoneticPr fontId="9"/>
  </si>
  <si>
    <t>自営業主等・無期雇用労働者</t>
    <rPh sb="0" eb="3">
      <t>ジエイギョウ</t>
    </rPh>
    <rPh sb="3" eb="4">
      <t>シュ</t>
    </rPh>
    <rPh sb="4" eb="5">
      <t>トウ</t>
    </rPh>
    <rPh sb="6" eb="8">
      <t>ムキ</t>
    </rPh>
    <rPh sb="8" eb="10">
      <t>コヨウ</t>
    </rPh>
    <rPh sb="10" eb="13">
      <t>ロウドウシャ</t>
    </rPh>
    <phoneticPr fontId="9"/>
  </si>
  <si>
    <t>（注）　通信制高校は含まない。</t>
    <rPh sb="4" eb="6">
      <t>ツウシン</t>
    </rPh>
    <rPh sb="6" eb="7">
      <t>セイ</t>
    </rPh>
    <rPh sb="7" eb="9">
      <t>コウコウ</t>
    </rPh>
    <rPh sb="10" eb="11">
      <t>フク</t>
    </rPh>
    <phoneticPr fontId="9"/>
  </si>
  <si>
    <t>不詳・死亡</t>
    <rPh sb="0" eb="2">
      <t>フショウ</t>
    </rPh>
    <rPh sb="3" eb="5">
      <t>シボウ</t>
    </rPh>
    <phoneticPr fontId="9"/>
  </si>
  <si>
    <t>敷地2,752㎡ 6コース（18・30・50・60・70m）</t>
    <rPh sb="0" eb="2">
      <t>シキチ</t>
    </rPh>
    <phoneticPr fontId="4"/>
  </si>
  <si>
    <t>テント13張 60人収容</t>
    <rPh sb="5" eb="6">
      <t>ハ</t>
    </rPh>
    <rPh sb="9" eb="10">
      <t>ニン</t>
    </rPh>
    <rPh sb="10" eb="12">
      <t>シュウヨウ</t>
    </rPh>
    <phoneticPr fontId="4"/>
  </si>
  <si>
    <t>人</t>
    <rPh sb="0" eb="1">
      <t>ニン</t>
    </rPh>
    <phoneticPr fontId="8"/>
  </si>
  <si>
    <t>人</t>
    <rPh sb="0" eb="1">
      <t>ニン</t>
    </rPh>
    <phoneticPr fontId="26"/>
  </si>
  <si>
    <t>人</t>
    <rPh sb="0" eb="1">
      <t>ニン</t>
    </rPh>
    <phoneticPr fontId="29"/>
  </si>
  <si>
    <t>重要文化財歴史資料</t>
    <rPh sb="5" eb="7">
      <t>レキシ</t>
    </rPh>
    <rPh sb="7" eb="9">
      <t>シリョウ</t>
    </rPh>
    <phoneticPr fontId="29"/>
  </si>
  <si>
    <t>板絵着色三浦屋の図</t>
    <rPh sb="0" eb="1">
      <t>イタ</t>
    </rPh>
    <rPh sb="1" eb="2">
      <t>エ</t>
    </rPh>
    <rPh sb="2" eb="4">
      <t>チャクショク</t>
    </rPh>
    <rPh sb="4" eb="6">
      <t>ミウラ</t>
    </rPh>
    <rPh sb="6" eb="7">
      <t>ヤ</t>
    </rPh>
    <rPh sb="8" eb="9">
      <t>ズ</t>
    </rPh>
    <phoneticPr fontId="29"/>
  </si>
  <si>
    <t>大般若経六百帖箱</t>
    <rPh sb="0" eb="3">
      <t>ダイハンニャ</t>
    </rPh>
    <rPh sb="3" eb="4">
      <t>キョウ</t>
    </rPh>
    <rPh sb="4" eb="6">
      <t>ロッピャク</t>
    </rPh>
    <rPh sb="6" eb="7">
      <t>チョウ</t>
    </rPh>
    <rPh sb="7" eb="8">
      <t>バコ</t>
    </rPh>
    <phoneticPr fontId="29"/>
  </si>
  <si>
    <t>紙本墨書徳川家康日課念仏</t>
    <rPh sb="0" eb="1">
      <t>カミ</t>
    </rPh>
    <rPh sb="1" eb="2">
      <t>ホン</t>
    </rPh>
    <rPh sb="2" eb="3">
      <t>スミ</t>
    </rPh>
    <rPh sb="3" eb="4">
      <t>ショ</t>
    </rPh>
    <rPh sb="4" eb="6">
      <t>トクガワ</t>
    </rPh>
    <rPh sb="6" eb="8">
      <t>イエヤス</t>
    </rPh>
    <rPh sb="8" eb="10">
      <t>ニッカ</t>
    </rPh>
    <rPh sb="10" eb="12">
      <t>ネンブツ</t>
    </rPh>
    <phoneticPr fontId="29"/>
  </si>
  <si>
    <t>建造物</t>
    <rPh sb="0" eb="3">
      <t>ケンゾウブツ</t>
    </rPh>
    <phoneticPr fontId="29"/>
  </si>
  <si>
    <t>上田蚕種株式会社</t>
    <rPh sb="4" eb="8">
      <t>カブ</t>
    </rPh>
    <phoneticPr fontId="29"/>
  </si>
  <si>
    <t>国立大学法人信州大学</t>
    <rPh sb="1" eb="2">
      <t>リツ</t>
    </rPh>
    <rPh sb="2" eb="4">
      <t>ダイガク</t>
    </rPh>
    <rPh sb="4" eb="6">
      <t>ホウジン</t>
    </rPh>
    <rPh sb="6" eb="8">
      <t>シンシュウ</t>
    </rPh>
    <rPh sb="8" eb="10">
      <t>ダイガク</t>
    </rPh>
    <phoneticPr fontId="29"/>
  </si>
  <si>
    <t>旧常田幼稚園舎</t>
    <rPh sb="0" eb="1">
      <t>キュウ</t>
    </rPh>
    <rPh sb="1" eb="3">
      <t>トキダ</t>
    </rPh>
    <rPh sb="3" eb="6">
      <t>ヨウチエン</t>
    </rPh>
    <rPh sb="6" eb="7">
      <t>シャ</t>
    </rPh>
    <phoneticPr fontId="29"/>
  </si>
  <si>
    <t>上田カルディア会</t>
    <rPh sb="0" eb="2">
      <t>ウエダ</t>
    </rPh>
    <rPh sb="7" eb="8">
      <t>カイ</t>
    </rPh>
    <phoneticPr fontId="29"/>
  </si>
  <si>
    <t>上田市常田</t>
    <rPh sb="0" eb="3">
      <t>ウエダシ</t>
    </rPh>
    <rPh sb="3" eb="5">
      <t>トキダ</t>
    </rPh>
    <phoneticPr fontId="29"/>
  </si>
  <si>
    <t>花屋ホテル</t>
    <rPh sb="0" eb="2">
      <t>ハナヤ</t>
    </rPh>
    <phoneticPr fontId="29"/>
  </si>
  <si>
    <t>棟</t>
    <rPh sb="0" eb="1">
      <t>トウ</t>
    </rPh>
    <phoneticPr fontId="29"/>
  </si>
  <si>
    <t>株式会社花屋ホテル</t>
    <rPh sb="0" eb="4">
      <t>カブ</t>
    </rPh>
    <rPh sb="4" eb="6">
      <t>ハナヤ</t>
    </rPh>
    <phoneticPr fontId="29"/>
  </si>
  <si>
    <t>上田市別所温泉</t>
    <rPh sb="3" eb="5">
      <t>ベッショ</t>
    </rPh>
    <rPh sb="5" eb="7">
      <t>オンセン</t>
    </rPh>
    <phoneticPr fontId="29"/>
  </si>
  <si>
    <t>旧草間歯科医院</t>
    <rPh sb="0" eb="1">
      <t>キュウ</t>
    </rPh>
    <rPh sb="1" eb="3">
      <t>クサマ</t>
    </rPh>
    <rPh sb="3" eb="5">
      <t>シカ</t>
    </rPh>
    <rPh sb="5" eb="7">
      <t>イイン</t>
    </rPh>
    <phoneticPr fontId="29"/>
  </si>
  <si>
    <t>飯島商店</t>
    <rPh sb="0" eb="2">
      <t>イイジマ</t>
    </rPh>
    <rPh sb="2" eb="4">
      <t>ショウテン</t>
    </rPh>
    <phoneticPr fontId="29"/>
  </si>
  <si>
    <t>株式会社飯島商店</t>
    <rPh sb="0" eb="4">
      <t>カブ</t>
    </rPh>
    <rPh sb="4" eb="6">
      <t>イイジマ</t>
    </rPh>
    <rPh sb="6" eb="8">
      <t>ショウテン</t>
    </rPh>
    <phoneticPr fontId="29"/>
  </si>
  <si>
    <t>上田市中央</t>
    <rPh sb="0" eb="3">
      <t>ウエダシ</t>
    </rPh>
    <rPh sb="3" eb="5">
      <t>チュウオウ</t>
    </rPh>
    <phoneticPr fontId="29"/>
  </si>
  <si>
    <t>信州大学繊維学部資料館（旧貯繭庫）</t>
    <rPh sb="0" eb="2">
      <t>シンシュウ</t>
    </rPh>
    <rPh sb="2" eb="4">
      <t>ダイガク</t>
    </rPh>
    <rPh sb="4" eb="6">
      <t>センイ</t>
    </rPh>
    <rPh sb="6" eb="8">
      <t>ガクブ</t>
    </rPh>
    <rPh sb="8" eb="11">
      <t>シリョウカン</t>
    </rPh>
    <rPh sb="12" eb="13">
      <t>キュウ</t>
    </rPh>
    <rPh sb="13" eb="14">
      <t>チョ</t>
    </rPh>
    <rPh sb="14" eb="16">
      <t>マユコ</t>
    </rPh>
    <phoneticPr fontId="29"/>
  </si>
  <si>
    <t>信州大学繊維学部守衛所（旧門衛詰所）</t>
    <rPh sb="0" eb="2">
      <t>シンシュウ</t>
    </rPh>
    <rPh sb="2" eb="4">
      <t>ダイガク</t>
    </rPh>
    <rPh sb="4" eb="6">
      <t>センイ</t>
    </rPh>
    <rPh sb="6" eb="8">
      <t>ガクブ</t>
    </rPh>
    <rPh sb="8" eb="10">
      <t>シュエイ</t>
    </rPh>
    <rPh sb="10" eb="11">
      <t>ショ</t>
    </rPh>
    <rPh sb="12" eb="13">
      <t>キュウ</t>
    </rPh>
    <rPh sb="13" eb="15">
      <t>モンエイ</t>
    </rPh>
    <rPh sb="15" eb="17">
      <t>ツメショ</t>
    </rPh>
    <phoneticPr fontId="29"/>
  </si>
  <si>
    <t>筑波大学山岳科学センター菅平高原実験所大明神寮</t>
    <rPh sb="0" eb="2">
      <t>ツクバ</t>
    </rPh>
    <rPh sb="2" eb="4">
      <t>ダイガク</t>
    </rPh>
    <rPh sb="4" eb="8">
      <t>サンガクカガク</t>
    </rPh>
    <rPh sb="12" eb="23">
      <t>スガダイラコウゲンジッケンジョダイミョウジンリョウ</t>
    </rPh>
    <phoneticPr fontId="24"/>
  </si>
  <si>
    <t>国立大学法人筑波大学</t>
    <rPh sb="6" eb="8">
      <t>ツクバ</t>
    </rPh>
    <phoneticPr fontId="24"/>
  </si>
  <si>
    <t>上田市菅平高原</t>
    <rPh sb="0" eb="3">
      <t>ウエダシ</t>
    </rPh>
    <rPh sb="3" eb="5">
      <t>スガダイラ</t>
    </rPh>
    <rPh sb="5" eb="7">
      <t>コウゲン</t>
    </rPh>
    <phoneticPr fontId="24"/>
  </si>
  <si>
    <t>旧松髙産婦人科医院大正館・表門及び塀</t>
    <rPh sb="0" eb="1">
      <t>キュウ</t>
    </rPh>
    <rPh sb="1" eb="9">
      <t>マツタカ</t>
    </rPh>
    <rPh sb="9" eb="11">
      <t>タイショウ</t>
    </rPh>
    <rPh sb="11" eb="12">
      <t>カン</t>
    </rPh>
    <rPh sb="13" eb="15">
      <t>オモテモン</t>
    </rPh>
    <rPh sb="15" eb="16">
      <t>オヨ</t>
    </rPh>
    <rPh sb="17" eb="18">
      <t>ヘイ</t>
    </rPh>
    <phoneticPr fontId="29"/>
  </si>
  <si>
    <t>上田市常田</t>
    <rPh sb="0" eb="3">
      <t>ウエダシ</t>
    </rPh>
    <phoneticPr fontId="29"/>
  </si>
  <si>
    <t>相澤商店店舗</t>
    <rPh sb="0" eb="2">
      <t>アイザワ</t>
    </rPh>
    <rPh sb="2" eb="4">
      <t>ショウテン</t>
    </rPh>
    <rPh sb="4" eb="6">
      <t>テンポ</t>
    </rPh>
    <phoneticPr fontId="29"/>
  </si>
  <si>
    <t>棟</t>
    <rPh sb="0" eb="1">
      <t>ムネ</t>
    </rPh>
    <phoneticPr fontId="29"/>
  </si>
  <si>
    <t>上田聖ミカエル及諸天使教会堂</t>
    <rPh sb="0" eb="3">
      <t>ウエダセイ</t>
    </rPh>
    <rPh sb="7" eb="8">
      <t>オヨ</t>
    </rPh>
    <rPh sb="8" eb="9">
      <t>ショ</t>
    </rPh>
    <rPh sb="9" eb="11">
      <t>テンシ</t>
    </rPh>
    <rPh sb="11" eb="14">
      <t>キョウカイドウ</t>
    </rPh>
    <phoneticPr fontId="28"/>
  </si>
  <si>
    <t>棟</t>
    <rPh sb="0" eb="1">
      <t>ムネ</t>
    </rPh>
    <phoneticPr fontId="28"/>
  </si>
  <si>
    <t>日本聖公会中部教区</t>
    <rPh sb="0" eb="2">
      <t>ニホン</t>
    </rPh>
    <rPh sb="2" eb="5">
      <t>セイコウカイ</t>
    </rPh>
    <rPh sb="5" eb="7">
      <t>チュウブ</t>
    </rPh>
    <rPh sb="7" eb="9">
      <t>キョウク</t>
    </rPh>
    <phoneticPr fontId="28"/>
  </si>
  <si>
    <t>上田市中央</t>
    <rPh sb="0" eb="3">
      <t>ウエダシ</t>
    </rPh>
    <rPh sb="3" eb="5">
      <t>チュウオウ</t>
    </rPh>
    <phoneticPr fontId="28"/>
  </si>
  <si>
    <t>小泉家住宅店舗兼主屋</t>
    <rPh sb="0" eb="3">
      <t>コイズミケ</t>
    </rPh>
    <rPh sb="3" eb="5">
      <t>ジュウタク</t>
    </rPh>
    <rPh sb="5" eb="7">
      <t>テンポ</t>
    </rPh>
    <rPh sb="7" eb="8">
      <t>ケン</t>
    </rPh>
    <rPh sb="8" eb="10">
      <t>オモヤ</t>
    </rPh>
    <phoneticPr fontId="28"/>
  </si>
  <si>
    <t>佐藤家住宅（三ツ引）</t>
    <rPh sb="0" eb="3">
      <t>サトウケ</t>
    </rPh>
    <rPh sb="3" eb="5">
      <t>ジュウタク</t>
    </rPh>
    <rPh sb="6" eb="7">
      <t>サン</t>
    </rPh>
    <rPh sb="8" eb="9">
      <t>ヒ</t>
    </rPh>
    <phoneticPr fontId="28"/>
  </si>
  <si>
    <t>個人</t>
    <rPh sb="0" eb="2">
      <t>コジン</t>
    </rPh>
    <phoneticPr fontId="28"/>
  </si>
  <si>
    <t>上田市上塩尻</t>
    <rPh sb="0" eb="2">
      <t>ウエダ</t>
    </rPh>
    <rPh sb="2" eb="3">
      <t>シ</t>
    </rPh>
    <rPh sb="3" eb="6">
      <t>カミシオジリ</t>
    </rPh>
    <phoneticPr fontId="28"/>
  </si>
  <si>
    <t>信濃国分寺本堂（薬師堂）</t>
  </si>
  <si>
    <t>木造十一面観音菩薩立像</t>
    <rPh sb="0" eb="2">
      <t>モクゾウ</t>
    </rPh>
    <rPh sb="2" eb="4">
      <t>１１</t>
    </rPh>
    <rPh sb="4" eb="5">
      <t>メン</t>
    </rPh>
    <rPh sb="5" eb="7">
      <t>カンノン</t>
    </rPh>
    <rPh sb="7" eb="9">
      <t>ボサツ</t>
    </rPh>
    <rPh sb="9" eb="11">
      <t>リュウゾウ</t>
    </rPh>
    <phoneticPr fontId="29"/>
  </si>
  <si>
    <t>躯</t>
    <rPh sb="0" eb="1">
      <t>ムクロ</t>
    </rPh>
    <phoneticPr fontId="29"/>
  </si>
  <si>
    <t>上田市真田町傍陽</t>
    <rPh sb="0" eb="3">
      <t>ウエダシ</t>
    </rPh>
    <rPh sb="3" eb="6">
      <t>サナダマチ</t>
    </rPh>
    <phoneticPr fontId="29"/>
  </si>
  <si>
    <t>安楽寺経蔵（附）八角輪蔵</t>
    <rPh sb="6" eb="7">
      <t>ツケタリ</t>
    </rPh>
    <phoneticPr fontId="29"/>
  </si>
  <si>
    <t>塩野神社廻り舞台</t>
    <rPh sb="4" eb="5">
      <t>マワ</t>
    </rPh>
    <phoneticPr fontId="29"/>
  </si>
  <si>
    <t>木造阿弥陀如来坐像</t>
    <rPh sb="0" eb="2">
      <t>モクゾウ</t>
    </rPh>
    <phoneticPr fontId="29"/>
  </si>
  <si>
    <t>灰釉四耳壺</t>
    <rPh sb="4" eb="5">
      <t>ツボ</t>
    </rPh>
    <phoneticPr fontId="29"/>
  </si>
  <si>
    <t>元禄信濃国絵図</t>
    <rPh sb="0" eb="2">
      <t>ゲンロク</t>
    </rPh>
    <phoneticPr fontId="29"/>
  </si>
  <si>
    <t>真田地域教育事務所</t>
    <rPh sb="0" eb="2">
      <t>サナダ</t>
    </rPh>
    <rPh sb="2" eb="4">
      <t>チイキ</t>
    </rPh>
    <rPh sb="4" eb="6">
      <t>キョウイク</t>
    </rPh>
    <rPh sb="6" eb="8">
      <t>ジム</t>
    </rPh>
    <rPh sb="8" eb="9">
      <t>ショ</t>
    </rPh>
    <phoneticPr fontId="28"/>
  </si>
  <si>
    <t>上田市御嶽堂</t>
    <rPh sb="4" eb="5">
      <t>タケ</t>
    </rPh>
    <phoneticPr fontId="28"/>
  </si>
  <si>
    <t>上田市立信濃国分寺資料館</t>
    <rPh sb="0" eb="2">
      <t>ウエダ</t>
    </rPh>
    <rPh sb="2" eb="3">
      <t>シ</t>
    </rPh>
    <rPh sb="3" eb="4">
      <t>リツ</t>
    </rPh>
    <phoneticPr fontId="28"/>
  </si>
  <si>
    <t>御嶽堂依田神社大神楽保存会</t>
    <rPh sb="1" eb="2">
      <t>タケ</t>
    </rPh>
    <phoneticPr fontId="28"/>
  </si>
  <si>
    <t>子檀嶺神社御柱祭行事</t>
    <rPh sb="5" eb="7">
      <t>オンバシラ</t>
    </rPh>
    <phoneticPr fontId="29"/>
  </si>
  <si>
    <t>浦野城跡・御射山祭広庭跡</t>
    <rPh sb="11" eb="12">
      <t>アト</t>
    </rPh>
    <phoneticPr fontId="29"/>
  </si>
  <si>
    <t>穴沢弾正塚の一本松</t>
    <rPh sb="6" eb="8">
      <t>イッポン</t>
    </rPh>
    <phoneticPr fontId="29"/>
  </si>
  <si>
    <t>雇用契約期間が一年以上かつフルタイム勤務相当の者</t>
    <rPh sb="0" eb="2">
      <t>コヨウ</t>
    </rPh>
    <rPh sb="2" eb="4">
      <t>ケイヤク</t>
    </rPh>
    <rPh sb="4" eb="6">
      <t>キカン</t>
    </rPh>
    <rPh sb="7" eb="11">
      <t>イチネンイジョウ</t>
    </rPh>
    <rPh sb="18" eb="20">
      <t>キンム</t>
    </rPh>
    <rPh sb="20" eb="22">
      <t>ソウトウ</t>
    </rPh>
    <rPh sb="23" eb="24">
      <t>モノ</t>
    </rPh>
    <phoneticPr fontId="9"/>
  </si>
  <si>
    <t>3月卒</t>
    <rPh sb="1" eb="2">
      <t>ガツ</t>
    </rPh>
    <rPh sb="2" eb="3">
      <t>ソツ</t>
    </rPh>
    <phoneticPr fontId="9"/>
  </si>
  <si>
    <t>3月卒</t>
    <rPh sb="1" eb="2">
      <t>ガツ</t>
    </rPh>
    <rPh sb="2" eb="3">
      <t>ソツ</t>
    </rPh>
    <phoneticPr fontId="9"/>
  </si>
  <si>
    <t>m</t>
  </si>
  <si>
    <t>No.</t>
  </si>
  <si>
    <t>国分寺三重塔</t>
  </si>
  <si>
    <t>菅平高原</t>
    <rPh sb="0" eb="2">
      <t>スガダイラ</t>
    </rPh>
    <rPh sb="2" eb="4">
      <t>コウゲン</t>
    </rPh>
    <phoneticPr fontId="29"/>
  </si>
  <si>
    <t>登録文化財（国）</t>
  </si>
  <si>
    <t>戸沢のねじと馬引き保存会</t>
    <rPh sb="0" eb="2">
      <t>トザワ</t>
    </rPh>
    <rPh sb="6" eb="7">
      <t>ウマ</t>
    </rPh>
    <rPh sb="7" eb="8">
      <t>ビ</t>
    </rPh>
    <rPh sb="9" eb="11">
      <t>ホゾン</t>
    </rPh>
    <rPh sb="11" eb="12">
      <t>カイ</t>
    </rPh>
    <phoneticPr fontId="29"/>
  </si>
  <si>
    <t>木造阿弥陀如来坐像</t>
  </si>
  <si>
    <t>木造金剛力士立像</t>
  </si>
  <si>
    <t>小泉、下塩尻及び南条の岩鼻</t>
  </si>
  <si>
    <t>スタジオ1</t>
  </si>
  <si>
    <t>スタジオ2</t>
  </si>
  <si>
    <t>スタジオ3</t>
  </si>
  <si>
    <t>スタジオ4</t>
  </si>
  <si>
    <t>令和 4年度内訳</t>
    <rPh sb="0" eb="2">
      <t>レイワ</t>
    </rPh>
    <rPh sb="4" eb="6">
      <t>ネンド</t>
    </rPh>
    <rPh sb="6" eb="8">
      <t>ウチワケ</t>
    </rPh>
    <phoneticPr fontId="9"/>
  </si>
  <si>
    <t>-</t>
    <phoneticPr fontId="9"/>
  </si>
  <si>
    <t>資料 ： 学校保健給食課</t>
    <rPh sb="5" eb="7">
      <t>ガッコウ</t>
    </rPh>
    <rPh sb="7" eb="9">
      <t>ホケン</t>
    </rPh>
    <rPh sb="9" eb="11">
      <t>キュウショク</t>
    </rPh>
    <rPh sb="11" eb="12">
      <t>カ</t>
    </rPh>
    <phoneticPr fontId="9"/>
  </si>
  <si>
    <t>人</t>
    <rPh sb="0" eb="1">
      <t>ニン</t>
    </rPh>
    <phoneticPr fontId="1"/>
  </si>
  <si>
    <t>令和元年</t>
    <rPh sb="0" eb="2">
      <t>レイワ</t>
    </rPh>
    <rPh sb="2" eb="3">
      <t>ガン</t>
    </rPh>
    <rPh sb="3" eb="4">
      <t>ネン</t>
    </rPh>
    <phoneticPr fontId="9"/>
  </si>
  <si>
    <t>西内のシダレグリ自生地</t>
    <rPh sb="0" eb="2">
      <t>ニシウチ</t>
    </rPh>
    <rPh sb="8" eb="11">
      <t>ジセイチ</t>
    </rPh>
    <phoneticPr fontId="29"/>
  </si>
  <si>
    <t>東内のシダレエノキ</t>
    <rPh sb="0" eb="1">
      <t>ヒガシ</t>
    </rPh>
    <rPh sb="1" eb="2">
      <t>ウチ</t>
    </rPh>
    <phoneticPr fontId="29"/>
  </si>
  <si>
    <t>上田市八日堂の蘇民将来符頒布習俗</t>
    <rPh sb="0" eb="3">
      <t>ウエダシ</t>
    </rPh>
    <rPh sb="3" eb="5">
      <t>ヨウカ</t>
    </rPh>
    <rPh sb="5" eb="6">
      <t>ドウ</t>
    </rPh>
    <rPh sb="7" eb="8">
      <t>ソ</t>
    </rPh>
    <rPh sb="8" eb="9">
      <t>ミン</t>
    </rPh>
    <rPh sb="9" eb="11">
      <t>ショウライ</t>
    </rPh>
    <rPh sb="11" eb="12">
      <t>フ</t>
    </rPh>
    <rPh sb="12" eb="14">
      <t>ハンプ</t>
    </rPh>
    <rPh sb="14" eb="16">
      <t>シュウゾク</t>
    </rPh>
    <phoneticPr fontId="29"/>
  </si>
  <si>
    <t>生島足島神社摂社諏訪社本殿及び門</t>
  </si>
  <si>
    <t>紙本墨書著色正保の信濃国絵図</t>
  </si>
  <si>
    <t>奈良尾の石造多重塔（弥勒仏塔）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</si>
</sst>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 * #,##0_ ;_ * \-#,##0_ ;_ * &quot;-&quot;_ ;_ @_ "/>
    <numFmt numFmtId="43" formatCode="_ * #,##0.00_ ;_ * \-#,##0.00_ ;_ * &quot;-&quot;??_ ;_ @_ "/>
    <numFmt numFmtId="176" formatCode="#,##0;\△#,##0;\-"/>
    <numFmt numFmtId="177" formatCode="#,##0.0;\△#,##0.0;\-"/>
    <numFmt numFmtId="178" formatCode="[$-411]gee\.mm\.dd;@"/>
    <numFmt numFmtId="179" formatCode="#,##0;\-#,##0;&quot;-&quot;"/>
    <numFmt numFmtId="180" formatCode="_ &quot;SFr.&quot;* #,##0.00_ ;_ &quot;SFr.&quot;* \-#,##0.00_ ;_ &quot;SFr.&quot;* &quot;-&quot;??_ ;_ @_ "/>
    <numFmt numFmtId="181" formatCode="[$-411]g/&quot;標&quot;&quot;準&quot;"/>
    <numFmt numFmtId="182" formatCode="&quot;｣&quot;#,##0;[Red]\-&quot;｣&quot;#,##0"/>
    <numFmt numFmtId="183" formatCode="#,##0_ "/>
    <numFmt numFmtId="184" formatCode="0_);[Red]\(0\)"/>
    <numFmt numFmtId="185" formatCode="[$-411]ggge&quot;年&quot;"/>
    <numFmt numFmtId="186" formatCode="[$-411]ggge&quot;年5月1日現在&quot;"/>
    <numFmt numFmtId="187" formatCode="[$-411]ggge&quot;年度&quot;"/>
    <numFmt numFmtId="188" formatCode="[$-411]ggge&quot;年度内訳&quot;"/>
    <numFmt numFmtId="189" formatCode="[$-411]ggge&quot;年3月卒&quot;"/>
    <numFmt numFmtId="190" formatCode="[$-411]ggge&quot;年3月31日現在&quot;"/>
    <numFmt numFmtId="191" formatCode="0.0_ "/>
  </numFmts>
  <fonts count="4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.5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trike/>
      <sz val="11"/>
      <color rgb="FFFF0000"/>
      <name val="ＭＳ Ｐ明朝"/>
      <family val="1"/>
      <charset val="128"/>
    </font>
    <font>
      <b/>
      <sz val="11"/>
      <color indexed="52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trike/>
      <sz val="10"/>
      <color indexed="10"/>
      <name val="ＭＳ Ｐ明朝"/>
      <family val="1"/>
      <charset val="128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5">
    <xf numFmtId="0" fontId="0" fillId="0" borderId="0"/>
    <xf numFmtId="0" fontId="15" fillId="0" borderId="0"/>
    <xf numFmtId="179" fontId="18" fillId="0" borderId="0" applyFill="0" applyBorder="0" applyAlignment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20" fillId="0" borderId="0">
      <alignment horizontal="left"/>
    </xf>
    <xf numFmtId="38" fontId="21" fillId="3" borderId="0" applyNumberFormat="0" applyBorder="0" applyAlignment="0" applyProtection="0"/>
    <xf numFmtId="0" fontId="22" fillId="0" borderId="31" applyNumberFormat="0" applyAlignment="0" applyProtection="0">
      <alignment horizontal="left" vertical="center"/>
    </xf>
    <xf numFmtId="0" fontId="22" fillId="0" borderId="22">
      <alignment horizontal="left" vertical="center"/>
    </xf>
    <xf numFmtId="10" fontId="21" fillId="4" borderId="14" applyNumberFormat="0" applyBorder="0" applyAlignment="0" applyProtection="0"/>
    <xf numFmtId="180" fontId="17" fillId="0" borderId="0"/>
    <xf numFmtId="0" fontId="19" fillId="0" borderId="0"/>
    <xf numFmtId="10" fontId="19" fillId="0" borderId="0" applyFont="0" applyFill="0" applyBorder="0" applyAlignment="0" applyProtection="0"/>
    <xf numFmtId="4" fontId="20" fillId="0" borderId="0">
      <alignment horizontal="right"/>
    </xf>
    <xf numFmtId="4" fontId="23" fillId="0" borderId="0">
      <alignment horizontal="right"/>
    </xf>
    <xf numFmtId="0" fontId="24" fillId="0" borderId="0">
      <alignment horizontal="left"/>
    </xf>
    <xf numFmtId="0" fontId="25" fillId="0" borderId="0"/>
    <xf numFmtId="0" fontId="26" fillId="0" borderId="0">
      <alignment horizontal="center"/>
    </xf>
    <xf numFmtId="0" fontId="27" fillId="0" borderId="0">
      <alignment vertical="center"/>
    </xf>
    <xf numFmtId="38" fontId="15" fillId="0" borderId="0" applyFont="0" applyFill="0" applyBorder="0" applyAlignment="0" applyProtection="0"/>
    <xf numFmtId="0" fontId="34" fillId="0" borderId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365">
    <xf numFmtId="0" fontId="0" fillId="0" borderId="0" xfId="0"/>
    <xf numFmtId="0" fontId="8" fillId="2" borderId="0" xfId="0" applyFont="1" applyFill="1" applyAlignment="1">
      <alignment vertical="center"/>
    </xf>
    <xf numFmtId="176" fontId="8" fillId="2" borderId="1" xfId="0" applyNumberFormat="1" applyFont="1" applyFill="1" applyBorder="1" applyAlignment="1">
      <alignment horizontal="right" vertical="center"/>
    </xf>
    <xf numFmtId="176" fontId="8" fillId="2" borderId="0" xfId="0" applyNumberFormat="1" applyFont="1" applyFill="1" applyAlignment="1">
      <alignment horizontal="right" vertical="center"/>
    </xf>
    <xf numFmtId="0" fontId="10" fillId="2" borderId="4" xfId="0" applyFont="1" applyFill="1" applyBorder="1" applyAlignment="1">
      <alignment horizontal="right" vertical="top"/>
    </xf>
    <xf numFmtId="0" fontId="8" fillId="2" borderId="5" xfId="0" applyFont="1" applyFill="1" applyBorder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distributed" vertical="center"/>
    </xf>
    <xf numFmtId="177" fontId="8" fillId="2" borderId="0" xfId="0" applyNumberFormat="1" applyFont="1" applyFill="1" applyAlignment="1">
      <alignment horizontal="right" vertical="center"/>
    </xf>
    <xf numFmtId="0" fontId="8" fillId="2" borderId="5" xfId="0" applyFont="1" applyFill="1" applyBorder="1" applyAlignment="1">
      <alignment horizontal="center" vertical="center" justifyLastLine="1" shrinkToFit="1"/>
    </xf>
    <xf numFmtId="0" fontId="8" fillId="2" borderId="3" xfId="0" applyFont="1" applyFill="1" applyBorder="1" applyAlignment="1">
      <alignment vertical="center" wrapText="1" justifyLastLine="1" shrinkToFit="1"/>
    </xf>
    <xf numFmtId="0" fontId="8" fillId="2" borderId="5" xfId="0" applyFont="1" applyFill="1" applyBorder="1" applyAlignment="1">
      <alignment vertical="center" justifyLastLine="1" shrinkToFit="1"/>
    </xf>
    <xf numFmtId="0" fontId="8" fillId="2" borderId="4" xfId="0" applyFont="1" applyFill="1" applyBorder="1" applyAlignment="1">
      <alignment vertical="center" justifyLastLine="1" shrinkToFit="1"/>
    </xf>
    <xf numFmtId="0" fontId="8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right" vertical="top"/>
    </xf>
    <xf numFmtId="0" fontId="12" fillId="2" borderId="0" xfId="0" applyFont="1" applyFill="1" applyAlignment="1">
      <alignment vertical="center"/>
    </xf>
    <xf numFmtId="176" fontId="10" fillId="2" borderId="0" xfId="0" applyNumberFormat="1" applyFont="1" applyFill="1" applyAlignment="1">
      <alignment horizontal="right"/>
    </xf>
    <xf numFmtId="0" fontId="8" fillId="2" borderId="24" xfId="0" applyFont="1" applyFill="1" applyBorder="1" applyAlignment="1">
      <alignment horizontal="center" vertical="center" justifyLastLine="1" shrinkToFit="1"/>
    </xf>
    <xf numFmtId="177" fontId="8" fillId="2" borderId="6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right" vertical="top" shrinkToFit="1"/>
    </xf>
    <xf numFmtId="0" fontId="8" fillId="2" borderId="21" xfId="0" applyFont="1" applyFill="1" applyBorder="1" applyAlignment="1">
      <alignment vertical="center" justifyLastLine="1" shrinkToFit="1"/>
    </xf>
    <xf numFmtId="0" fontId="8" fillId="2" borderId="18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right" vertical="top"/>
    </xf>
    <xf numFmtId="0" fontId="10" fillId="2" borderId="20" xfId="0" applyFont="1" applyFill="1" applyBorder="1" applyAlignment="1">
      <alignment horizontal="right" vertical="top"/>
    </xf>
    <xf numFmtId="176" fontId="8" fillId="2" borderId="16" xfId="0" applyNumberFormat="1" applyFont="1" applyFill="1" applyBorder="1" applyAlignment="1">
      <alignment horizontal="right" vertical="center"/>
    </xf>
    <xf numFmtId="0" fontId="8" fillId="2" borderId="17" xfId="0" applyFont="1" applyFill="1" applyBorder="1" applyAlignment="1">
      <alignment horizontal="distributed" vertical="center"/>
    </xf>
    <xf numFmtId="0" fontId="8" fillId="2" borderId="18" xfId="0" applyFont="1" applyFill="1" applyBorder="1" applyAlignment="1">
      <alignment horizontal="distributed" vertical="center"/>
    </xf>
    <xf numFmtId="0" fontId="8" fillId="2" borderId="19" xfId="0" applyFont="1" applyFill="1" applyBorder="1" applyAlignment="1">
      <alignment horizontal="distributed" vertical="center"/>
    </xf>
    <xf numFmtId="0" fontId="8" fillId="2" borderId="25" xfId="0" applyFont="1" applyFill="1" applyBorder="1" applyAlignment="1">
      <alignment horizontal="distributed" vertical="center"/>
    </xf>
    <xf numFmtId="0" fontId="8" fillId="2" borderId="15" xfId="0" applyFont="1" applyFill="1" applyBorder="1" applyAlignment="1">
      <alignment horizontal="center" vertical="center" textRotation="255" shrinkToFit="1"/>
    </xf>
    <xf numFmtId="177" fontId="8" fillId="2" borderId="1" xfId="0" applyNumberFormat="1" applyFont="1" applyFill="1" applyBorder="1" applyAlignment="1">
      <alignment horizontal="right" vertical="center"/>
    </xf>
    <xf numFmtId="176" fontId="8" fillId="2" borderId="0" xfId="0" applyNumberFormat="1" applyFont="1" applyFill="1" applyAlignment="1">
      <alignment vertical="center"/>
    </xf>
    <xf numFmtId="0" fontId="8" fillId="2" borderId="14" xfId="0" applyFont="1" applyFill="1" applyBorder="1" applyAlignment="1">
      <alignment horizontal="center" vertical="center" justifyLastLine="1" shrinkToFit="1"/>
    </xf>
    <xf numFmtId="0" fontId="8" fillId="2" borderId="15" xfId="0" applyFont="1" applyFill="1" applyBorder="1" applyAlignment="1">
      <alignment horizontal="center" vertical="center" justifyLastLine="1" shrinkToFit="1"/>
    </xf>
    <xf numFmtId="0" fontId="8" fillId="2" borderId="14" xfId="0" applyFont="1" applyFill="1" applyBorder="1" applyAlignment="1">
      <alignment horizontal="center" vertical="center" textRotation="255" shrinkToFit="1"/>
    </xf>
    <xf numFmtId="0" fontId="8" fillId="2" borderId="7" xfId="0" applyFont="1" applyFill="1" applyBorder="1" applyAlignment="1">
      <alignment horizontal="center" vertical="center" textRotation="255" shrinkToFit="1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distributed" vertical="center"/>
    </xf>
    <xf numFmtId="176" fontId="30" fillId="2" borderId="0" xfId="0" applyNumberFormat="1" applyFont="1" applyFill="1" applyAlignment="1">
      <alignment horizontal="right" vertical="center"/>
    </xf>
    <xf numFmtId="0" fontId="33" fillId="2" borderId="0" xfId="0" applyFont="1" applyFill="1" applyAlignment="1">
      <alignment vertical="center"/>
    </xf>
    <xf numFmtId="176" fontId="8" fillId="2" borderId="19" xfId="0" applyNumberFormat="1" applyFont="1" applyFill="1" applyBorder="1" applyAlignment="1">
      <alignment horizontal="right" vertical="center"/>
    </xf>
    <xf numFmtId="176" fontId="8" fillId="2" borderId="22" xfId="0" applyNumberFormat="1" applyFont="1" applyFill="1" applyBorder="1" applyAlignment="1">
      <alignment vertical="center" wrapText="1"/>
    </xf>
    <xf numFmtId="176" fontId="8" fillId="2" borderId="14" xfId="0" applyNumberFormat="1" applyFont="1" applyFill="1" applyBorder="1" applyAlignment="1">
      <alignment horizontal="right" vertical="center"/>
    </xf>
    <xf numFmtId="176" fontId="8" fillId="2" borderId="22" xfId="0" applyNumberFormat="1" applyFont="1" applyFill="1" applyBorder="1" applyAlignment="1">
      <alignment vertical="center" shrinkToFit="1"/>
    </xf>
    <xf numFmtId="176" fontId="8" fillId="2" borderId="6" xfId="0" applyNumberFormat="1" applyFont="1" applyFill="1" applyBorder="1" applyAlignment="1">
      <alignment vertical="center" wrapText="1"/>
    </xf>
    <xf numFmtId="176" fontId="8" fillId="2" borderId="28" xfId="0" applyNumberFormat="1" applyFont="1" applyFill="1" applyBorder="1" applyAlignment="1">
      <alignment horizontal="right" vertical="center"/>
    </xf>
    <xf numFmtId="176" fontId="8" fillId="2" borderId="29" xfId="0" applyNumberFormat="1" applyFont="1" applyFill="1" applyBorder="1" applyAlignment="1">
      <alignment vertical="center" shrinkToFit="1"/>
    </xf>
    <xf numFmtId="176" fontId="8" fillId="2" borderId="6" xfId="0" applyNumberFormat="1" applyFont="1" applyFill="1" applyBorder="1" applyAlignment="1">
      <alignment vertical="center" shrinkToFit="1"/>
    </xf>
    <xf numFmtId="176" fontId="8" fillId="2" borderId="29" xfId="0" applyNumberFormat="1" applyFont="1" applyFill="1" applyBorder="1" applyAlignment="1">
      <alignment vertical="center" wrapText="1"/>
    </xf>
    <xf numFmtId="0" fontId="30" fillId="2" borderId="0" xfId="0" applyFont="1" applyFill="1" applyAlignment="1">
      <alignment vertical="center"/>
    </xf>
    <xf numFmtId="176" fontId="8" fillId="0" borderId="19" xfId="0" applyNumberFormat="1" applyFont="1" applyBorder="1" applyAlignment="1">
      <alignment vertical="center" wrapText="1"/>
    </xf>
    <xf numFmtId="176" fontId="30" fillId="0" borderId="19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vertical="center" shrinkToFit="1"/>
    </xf>
    <xf numFmtId="176" fontId="8" fillId="0" borderId="22" xfId="0" applyNumberFormat="1" applyFont="1" applyBorder="1" applyAlignment="1">
      <alignment vertical="center" wrapText="1"/>
    </xf>
    <xf numFmtId="176" fontId="8" fillId="0" borderId="14" xfId="0" applyNumberFormat="1" applyFont="1" applyBorder="1" applyAlignment="1">
      <alignment horizontal="right" vertical="center"/>
    </xf>
    <xf numFmtId="176" fontId="8" fillId="0" borderId="22" xfId="0" applyNumberFormat="1" applyFont="1" applyBorder="1" applyAlignment="1">
      <alignment vertical="center" shrinkToFit="1"/>
    </xf>
    <xf numFmtId="176" fontId="35" fillId="0" borderId="14" xfId="0" applyNumberFormat="1" applyFont="1" applyBorder="1" applyAlignment="1">
      <alignment horizontal="right" vertical="center"/>
    </xf>
    <xf numFmtId="176" fontId="30" fillId="0" borderId="22" xfId="0" applyNumberFormat="1" applyFont="1" applyBorder="1" applyAlignment="1">
      <alignment vertical="center" wrapText="1"/>
    </xf>
    <xf numFmtId="176" fontId="30" fillId="0" borderId="20" xfId="0" applyNumberFormat="1" applyFont="1" applyBorder="1" applyAlignment="1">
      <alignment vertical="center" shrinkToFit="1"/>
    </xf>
    <xf numFmtId="0" fontId="8" fillId="0" borderId="14" xfId="0" applyFont="1" applyBorder="1" applyAlignment="1">
      <alignment horizontal="distributed" vertical="center"/>
    </xf>
    <xf numFmtId="176" fontId="30" fillId="0" borderId="22" xfId="0" applyNumberFormat="1" applyFont="1" applyBorder="1" applyAlignment="1">
      <alignment vertical="center" shrinkToFit="1"/>
    </xf>
    <xf numFmtId="176" fontId="8" fillId="0" borderId="14" xfId="0" applyNumberFormat="1" applyFont="1" applyBorder="1" applyAlignment="1">
      <alignment vertical="center" wrapText="1"/>
    </xf>
    <xf numFmtId="176" fontId="30" fillId="0" borderId="29" xfId="0" applyNumberFormat="1" applyFont="1" applyBorder="1" applyAlignment="1">
      <alignment vertical="center" wrapText="1"/>
    </xf>
    <xf numFmtId="176" fontId="8" fillId="0" borderId="28" xfId="0" applyNumberFormat="1" applyFont="1" applyBorder="1" applyAlignment="1">
      <alignment horizontal="right" vertical="center"/>
    </xf>
    <xf numFmtId="176" fontId="8" fillId="0" borderId="29" xfId="0" applyNumberFormat="1" applyFont="1" applyBorder="1" applyAlignment="1">
      <alignment vertical="center" shrinkToFit="1"/>
    </xf>
    <xf numFmtId="176" fontId="8" fillId="0" borderId="17" xfId="0" applyNumberFormat="1" applyFont="1" applyBorder="1" applyAlignment="1">
      <alignment horizontal="right" vertical="center"/>
    </xf>
    <xf numFmtId="176" fontId="30" fillId="0" borderId="17" xfId="0" applyNumberFormat="1" applyFont="1" applyBorder="1" applyAlignment="1">
      <alignment vertical="center" wrapText="1"/>
    </xf>
    <xf numFmtId="176" fontId="14" fillId="0" borderId="22" xfId="0" applyNumberFormat="1" applyFont="1" applyBorder="1" applyAlignment="1">
      <alignment vertical="center" wrapText="1"/>
    </xf>
    <xf numFmtId="0" fontId="30" fillId="0" borderId="22" xfId="0" applyFont="1" applyBorder="1" applyAlignment="1">
      <alignment horizontal="distributed" vertical="center"/>
    </xf>
    <xf numFmtId="0" fontId="8" fillId="2" borderId="1" xfId="0" applyFont="1" applyFill="1" applyBorder="1" applyAlignment="1">
      <alignment vertical="center"/>
    </xf>
    <xf numFmtId="0" fontId="30" fillId="2" borderId="19" xfId="0" applyFont="1" applyFill="1" applyBorder="1" applyAlignment="1">
      <alignment horizontal="distributed" vertical="center"/>
    </xf>
    <xf numFmtId="0" fontId="30" fillId="0" borderId="14" xfId="0" applyFont="1" applyBorder="1" applyAlignment="1">
      <alignment vertical="center"/>
    </xf>
    <xf numFmtId="0" fontId="30" fillId="0" borderId="14" xfId="0" applyFont="1" applyBorder="1" applyAlignment="1">
      <alignment horizontal="distributed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176" fontId="30" fillId="2" borderId="20" xfId="0" applyNumberFormat="1" applyFont="1" applyFill="1" applyBorder="1" applyAlignment="1">
      <alignment vertical="center" shrinkToFit="1"/>
    </xf>
    <xf numFmtId="176" fontId="8" fillId="2" borderId="14" xfId="0" applyNumberFormat="1" applyFont="1" applyFill="1" applyBorder="1" applyAlignment="1">
      <alignment vertical="center" wrapText="1"/>
    </xf>
    <xf numFmtId="0" fontId="30" fillId="2" borderId="0" xfId="22" applyFont="1" applyFill="1" applyAlignment="1">
      <alignment vertical="center"/>
    </xf>
    <xf numFmtId="184" fontId="8" fillId="2" borderId="3" xfId="0" applyNumberFormat="1" applyFont="1" applyFill="1" applyBorder="1" applyAlignment="1">
      <alignment horizontal="center" vertical="center"/>
    </xf>
    <xf numFmtId="185" fontId="0" fillId="0" borderId="0" xfId="0" applyNumberFormat="1"/>
    <xf numFmtId="184" fontId="0" fillId="0" borderId="0" xfId="0" applyNumberFormat="1"/>
    <xf numFmtId="186" fontId="0" fillId="0" borderId="0" xfId="0" applyNumberFormat="1" applyAlignment="1">
      <alignment vertical="center"/>
    </xf>
    <xf numFmtId="187" fontId="8" fillId="2" borderId="3" xfId="0" applyNumberFormat="1" applyFont="1" applyFill="1" applyBorder="1" applyAlignment="1">
      <alignment horizontal="center" vertical="center"/>
    </xf>
    <xf numFmtId="187" fontId="8" fillId="2" borderId="2" xfId="0" applyNumberFormat="1" applyFont="1" applyFill="1" applyBorder="1" applyAlignment="1">
      <alignment horizontal="center" vertical="center"/>
    </xf>
    <xf numFmtId="188" fontId="12" fillId="2" borderId="0" xfId="0" applyNumberFormat="1" applyFont="1" applyFill="1" applyAlignment="1">
      <alignment horizontal="left" vertical="center" wrapText="1"/>
    </xf>
    <xf numFmtId="188" fontId="12" fillId="2" borderId="0" xfId="0" applyNumberFormat="1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 vertical="center" wrapText="1"/>
    </xf>
    <xf numFmtId="185" fontId="8" fillId="2" borderId="3" xfId="0" applyNumberFormat="1" applyFont="1" applyFill="1" applyBorder="1" applyAlignment="1">
      <alignment horizontal="centerContinuous" vertical="center"/>
    </xf>
    <xf numFmtId="185" fontId="8" fillId="2" borderId="8" xfId="0" applyNumberFormat="1" applyFont="1" applyFill="1" applyBorder="1" applyAlignment="1">
      <alignment horizontal="centerContinuous" vertical="center"/>
    </xf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 wrapText="1"/>
    </xf>
    <xf numFmtId="185" fontId="8" fillId="2" borderId="3" xfId="0" applyNumberFormat="1" applyFont="1" applyFill="1" applyBorder="1" applyAlignment="1">
      <alignment horizontal="center" vertical="center" wrapText="1"/>
    </xf>
    <xf numFmtId="189" fontId="8" fillId="2" borderId="3" xfId="0" applyNumberFormat="1" applyFont="1" applyFill="1" applyBorder="1" applyAlignment="1">
      <alignment horizontal="center" vertical="center"/>
    </xf>
    <xf numFmtId="189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shrinkToFit="1"/>
    </xf>
    <xf numFmtId="0" fontId="8" fillId="2" borderId="3" xfId="0" applyFont="1" applyFill="1" applyBorder="1" applyAlignment="1">
      <alignment vertical="center" shrinkToFit="1"/>
    </xf>
    <xf numFmtId="187" fontId="8" fillId="2" borderId="7" xfId="0" applyNumberFormat="1" applyFont="1" applyFill="1" applyBorder="1" applyAlignment="1">
      <alignment horizontal="center" vertical="center" justifyLastLine="1" shrinkToFit="1"/>
    </xf>
    <xf numFmtId="187" fontId="8" fillId="2" borderId="0" xfId="0" applyNumberFormat="1" applyFont="1" applyFill="1" applyAlignment="1">
      <alignment horizontal="right" vertical="center"/>
    </xf>
    <xf numFmtId="185" fontId="8" fillId="2" borderId="3" xfId="0" applyNumberFormat="1" applyFont="1" applyFill="1" applyBorder="1" applyAlignment="1">
      <alignment horizontal="center" vertical="center"/>
    </xf>
    <xf numFmtId="185" fontId="8" fillId="2" borderId="2" xfId="0" applyNumberFormat="1" applyFont="1" applyFill="1" applyBorder="1" applyAlignment="1">
      <alignment horizontal="center" vertical="center"/>
    </xf>
    <xf numFmtId="190" fontId="8" fillId="2" borderId="0" xfId="0" applyNumberFormat="1" applyFont="1" applyFill="1" applyAlignment="1">
      <alignment vertical="center"/>
    </xf>
    <xf numFmtId="0" fontId="8" fillId="2" borderId="30" xfId="0" applyFont="1" applyFill="1" applyBorder="1" applyAlignment="1">
      <alignment vertical="center"/>
    </xf>
    <xf numFmtId="176" fontId="10" fillId="2" borderId="16" xfId="0" applyNumberFormat="1" applyFont="1" applyFill="1" applyBorder="1" applyAlignment="1">
      <alignment horizontal="right"/>
    </xf>
    <xf numFmtId="177" fontId="8" fillId="2" borderId="7" xfId="0" applyNumberFormat="1" applyFont="1" applyFill="1" applyBorder="1" applyAlignment="1">
      <alignment horizontal="right" vertical="center"/>
    </xf>
    <xf numFmtId="0" fontId="8" fillId="2" borderId="16" xfId="0" applyFont="1" applyFill="1" applyBorder="1" applyAlignment="1">
      <alignment vertical="center"/>
    </xf>
    <xf numFmtId="176" fontId="8" fillId="2" borderId="32" xfId="0" applyNumberFormat="1" applyFont="1" applyFill="1" applyBorder="1" applyAlignment="1">
      <alignment horizontal="right" vertical="center"/>
    </xf>
    <xf numFmtId="176" fontId="8" fillId="2" borderId="33" xfId="0" applyNumberFormat="1" applyFont="1" applyFill="1" applyBorder="1" applyAlignment="1">
      <alignment horizontal="right" vertical="center"/>
    </xf>
    <xf numFmtId="176" fontId="30" fillId="2" borderId="33" xfId="0" applyNumberFormat="1" applyFont="1" applyFill="1" applyBorder="1" applyAlignment="1">
      <alignment horizontal="right" vertical="center"/>
    </xf>
    <xf numFmtId="176" fontId="8" fillId="2" borderId="34" xfId="0" applyNumberFormat="1" applyFont="1" applyFill="1" applyBorder="1" applyAlignment="1">
      <alignment horizontal="right" vertical="center"/>
    </xf>
    <xf numFmtId="176" fontId="8" fillId="2" borderId="35" xfId="0" applyNumberFormat="1" applyFont="1" applyFill="1" applyBorder="1" applyAlignment="1">
      <alignment horizontal="right" vertical="center"/>
    </xf>
    <xf numFmtId="176" fontId="30" fillId="2" borderId="35" xfId="0" applyNumberFormat="1" applyFont="1" applyFill="1" applyBorder="1" applyAlignment="1">
      <alignment horizontal="right" vertical="center"/>
    </xf>
    <xf numFmtId="0" fontId="8" fillId="2" borderId="33" xfId="0" applyFont="1" applyFill="1" applyBorder="1" applyAlignment="1">
      <alignment vertical="center"/>
    </xf>
    <xf numFmtId="176" fontId="8" fillId="2" borderId="30" xfId="0" applyNumberFormat="1" applyFont="1" applyFill="1" applyBorder="1" applyAlignment="1">
      <alignment vertical="center"/>
    </xf>
    <xf numFmtId="176" fontId="8" fillId="2" borderId="1" xfId="0" applyNumberFormat="1" applyFont="1" applyFill="1" applyBorder="1" applyAlignment="1">
      <alignment vertical="center"/>
    </xf>
    <xf numFmtId="0" fontId="30" fillId="2" borderId="0" xfId="22" applyFont="1" applyFill="1" applyAlignment="1">
      <alignment vertical="center"/>
    </xf>
    <xf numFmtId="0" fontId="0" fillId="0" borderId="0" xfId="0"/>
    <xf numFmtId="0" fontId="8" fillId="2" borderId="0" xfId="0" applyFont="1" applyFill="1" applyAlignment="1">
      <alignment vertical="center"/>
    </xf>
    <xf numFmtId="0" fontId="33" fillId="2" borderId="0" xfId="22" applyFont="1" applyFill="1" applyAlignment="1">
      <alignment vertical="center"/>
    </xf>
    <xf numFmtId="190" fontId="8" fillId="2" borderId="0" xfId="0" applyNumberFormat="1" applyFont="1" applyFill="1" applyAlignment="1">
      <alignment vertical="center"/>
    </xf>
    <xf numFmtId="0" fontId="0" fillId="0" borderId="0" xfId="0"/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5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right" vertical="top"/>
    </xf>
    <xf numFmtId="187" fontId="8" fillId="2" borderId="3" xfId="0" applyNumberFormat="1" applyFont="1" applyFill="1" applyBorder="1" applyAlignment="1">
      <alignment horizontal="center" vertical="center"/>
    </xf>
    <xf numFmtId="176" fontId="8" fillId="2" borderId="0" xfId="0" applyNumberFormat="1" applyFont="1" applyFill="1" applyAlignment="1">
      <alignment horizontal="right" vertical="center" shrinkToFit="1"/>
    </xf>
    <xf numFmtId="176" fontId="8" fillId="2" borderId="16" xfId="0" applyNumberFormat="1" applyFont="1" applyFill="1" applyBorder="1" applyAlignment="1">
      <alignment horizontal="right" vertical="center" shrinkToFit="1"/>
    </xf>
    <xf numFmtId="187" fontId="8" fillId="2" borderId="2" xfId="0" applyNumberFormat="1" applyFont="1" applyFill="1" applyBorder="1" applyAlignment="1">
      <alignment horizontal="center" vertical="center"/>
    </xf>
    <xf numFmtId="183" fontId="8" fillId="2" borderId="0" xfId="0" applyNumberFormat="1" applyFont="1" applyFill="1" applyAlignment="1">
      <alignment vertical="center"/>
    </xf>
    <xf numFmtId="0" fontId="30" fillId="2" borderId="0" xfId="0" applyFont="1" applyFill="1" applyAlignment="1">
      <alignment vertical="center"/>
    </xf>
    <xf numFmtId="177" fontId="8" fillId="2" borderId="33" xfId="0" applyNumberFormat="1" applyFont="1" applyFill="1" applyBorder="1" applyAlignment="1">
      <alignment horizontal="right" vertical="center"/>
    </xf>
    <xf numFmtId="177" fontId="8" fillId="2" borderId="0" xfId="0" applyNumberFormat="1" applyFont="1" applyFill="1" applyBorder="1" applyAlignment="1">
      <alignment horizontal="right" vertical="center"/>
    </xf>
    <xf numFmtId="176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vertical="center"/>
    </xf>
    <xf numFmtId="0" fontId="8" fillId="2" borderId="33" xfId="0" applyFont="1" applyFill="1" applyBorder="1" applyAlignment="1">
      <alignment horizontal="center" vertical="center" shrinkToFit="1"/>
    </xf>
    <xf numFmtId="177" fontId="8" fillId="2" borderId="32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 shrinkToFit="1"/>
    </xf>
    <xf numFmtId="191" fontId="8" fillId="2" borderId="33" xfId="0" applyNumberFormat="1" applyFont="1" applyFill="1" applyBorder="1" applyAlignment="1">
      <alignment vertical="center"/>
    </xf>
    <xf numFmtId="191" fontId="8" fillId="2" borderId="0" xfId="0" applyNumberFormat="1" applyFont="1" applyFill="1" applyBorder="1" applyAlignment="1">
      <alignment vertical="center"/>
    </xf>
    <xf numFmtId="176" fontId="8" fillId="2" borderId="33" xfId="0" applyNumberFormat="1" applyFont="1" applyFill="1" applyBorder="1" applyAlignment="1">
      <alignment vertical="center"/>
    </xf>
    <xf numFmtId="187" fontId="8" fillId="2" borderId="34" xfId="0" applyNumberFormat="1" applyFont="1" applyFill="1" applyBorder="1" applyAlignment="1">
      <alignment horizontal="center" vertical="center" justifyLastLine="1" shrinkToFit="1"/>
    </xf>
    <xf numFmtId="176" fontId="30" fillId="2" borderId="0" xfId="0" applyNumberFormat="1" applyFont="1" applyFill="1" applyBorder="1" applyAlignment="1">
      <alignment horizontal="right" vertical="center"/>
    </xf>
    <xf numFmtId="176" fontId="30" fillId="2" borderId="32" xfId="0" applyNumberFormat="1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distributed" vertical="center" justifyLastLine="1" shrinkToFit="1"/>
    </xf>
    <xf numFmtId="0" fontId="8" fillId="2" borderId="8" xfId="0" applyFont="1" applyFill="1" applyBorder="1" applyAlignment="1">
      <alignment horizontal="distributed" vertical="center" justifyLastLine="1" shrinkToFit="1"/>
    </xf>
    <xf numFmtId="0" fontId="8" fillId="2" borderId="13" xfId="0" applyFont="1" applyFill="1" applyBorder="1" applyAlignment="1">
      <alignment horizontal="distributed" vertical="center" justifyLastLine="1" shrinkToFit="1"/>
    </xf>
    <xf numFmtId="0" fontId="8" fillId="2" borderId="12" xfId="0" applyFont="1" applyFill="1" applyBorder="1" applyAlignment="1">
      <alignment horizontal="distributed" vertical="center" justifyLastLine="1" shrinkToFit="1"/>
    </xf>
    <xf numFmtId="0" fontId="8" fillId="2" borderId="14" xfId="0" applyFont="1" applyFill="1" applyBorder="1" applyAlignment="1">
      <alignment horizontal="center" vertical="center" justifyLastLine="1" shrinkToFit="1"/>
    </xf>
    <xf numFmtId="0" fontId="8" fillId="2" borderId="15" xfId="0" applyFont="1" applyFill="1" applyBorder="1" applyAlignment="1">
      <alignment horizontal="center" vertical="center" justifyLastLine="1" shrinkToFit="1"/>
    </xf>
    <xf numFmtId="0" fontId="8" fillId="2" borderId="14" xfId="0" applyFont="1" applyFill="1" applyBorder="1" applyAlignment="1">
      <alignment horizontal="center" vertical="center" textRotation="255" shrinkToFit="1"/>
    </xf>
    <xf numFmtId="0" fontId="8" fillId="2" borderId="3" xfId="0" applyFont="1" applyFill="1" applyBorder="1" applyAlignment="1">
      <alignment horizontal="distributed" vertical="center" justifyLastLine="1"/>
    </xf>
    <xf numFmtId="0" fontId="8" fillId="2" borderId="0" xfId="0" applyFont="1" applyFill="1" applyAlignment="1">
      <alignment vertical="center" shrinkToFit="1"/>
    </xf>
    <xf numFmtId="0" fontId="8" fillId="2" borderId="3" xfId="0" applyFont="1" applyFill="1" applyBorder="1" applyAlignment="1">
      <alignment horizontal="distributed" vertical="center"/>
    </xf>
    <xf numFmtId="0" fontId="8" fillId="2" borderId="32" xfId="0" applyFont="1" applyFill="1" applyBorder="1" applyAlignment="1">
      <alignment vertical="center"/>
    </xf>
    <xf numFmtId="38" fontId="8" fillId="2" borderId="32" xfId="24" applyFont="1" applyFill="1" applyBorder="1" applyAlignment="1">
      <alignment vertical="center"/>
    </xf>
    <xf numFmtId="3" fontId="8" fillId="2" borderId="33" xfId="0" applyNumberFormat="1" applyFont="1" applyFill="1" applyBorder="1" applyAlignment="1">
      <alignment vertical="center"/>
    </xf>
    <xf numFmtId="38" fontId="8" fillId="2" borderId="32" xfId="23" applyFont="1" applyFill="1" applyBorder="1" applyAlignment="1">
      <alignment vertical="center"/>
    </xf>
    <xf numFmtId="38" fontId="8" fillId="2" borderId="33" xfId="23" applyFont="1" applyFill="1" applyBorder="1" applyAlignment="1">
      <alignment vertical="center"/>
    </xf>
    <xf numFmtId="38" fontId="8" fillId="2" borderId="30" xfId="0" applyNumberFormat="1" applyFont="1" applyFill="1" applyBorder="1" applyAlignment="1">
      <alignment vertical="center"/>
    </xf>
    <xf numFmtId="183" fontId="8" fillId="2" borderId="33" xfId="0" applyNumberFormat="1" applyFont="1" applyFill="1" applyBorder="1" applyAlignment="1">
      <alignment vertical="center"/>
    </xf>
    <xf numFmtId="183" fontId="8" fillId="2" borderId="33" xfId="0" applyNumberFormat="1" applyFont="1" applyFill="1" applyBorder="1" applyAlignment="1">
      <alignment horizontal="right" vertical="center"/>
    </xf>
    <xf numFmtId="0" fontId="0" fillId="2" borderId="0" xfId="0" applyFill="1"/>
    <xf numFmtId="183" fontId="8" fillId="2" borderId="4" xfId="0" applyNumberFormat="1" applyFont="1" applyFill="1" applyBorder="1" applyAlignment="1">
      <alignment vertical="center"/>
    </xf>
    <xf numFmtId="183" fontId="8" fillId="2" borderId="0" xfId="0" applyNumberFormat="1" applyFont="1" applyFill="1" applyAlignment="1">
      <alignment horizontal="right" vertical="center"/>
    </xf>
    <xf numFmtId="183" fontId="8" fillId="2" borderId="35" xfId="0" applyNumberFormat="1" applyFont="1" applyFill="1" applyBorder="1" applyAlignment="1">
      <alignment vertical="center"/>
    </xf>
    <xf numFmtId="183" fontId="8" fillId="2" borderId="0" xfId="0" applyNumberFormat="1" applyFont="1" applyFill="1" applyBorder="1" applyAlignment="1">
      <alignment vertical="center"/>
    </xf>
    <xf numFmtId="38" fontId="8" fillId="2" borderId="0" xfId="24" applyFont="1" applyFill="1" applyAlignment="1">
      <alignment vertical="center"/>
    </xf>
    <xf numFmtId="38" fontId="8" fillId="2" borderId="35" xfId="24" applyFont="1" applyFill="1" applyBorder="1" applyAlignment="1">
      <alignment vertical="center"/>
    </xf>
    <xf numFmtId="0" fontId="12" fillId="2" borderId="0" xfId="22" applyFont="1" applyFill="1" applyAlignment="1">
      <alignment vertical="center"/>
    </xf>
    <xf numFmtId="0" fontId="7" fillId="0" borderId="0" xfId="0" applyFont="1"/>
    <xf numFmtId="0" fontId="8" fillId="2" borderId="23" xfId="22" applyFont="1" applyFill="1" applyBorder="1" applyAlignment="1">
      <alignment horizontal="distributed" vertical="center" justifyLastLine="1" shrinkToFit="1"/>
    </xf>
    <xf numFmtId="0" fontId="8" fillId="2" borderId="13" xfId="22" applyFont="1" applyFill="1" applyBorder="1" applyAlignment="1">
      <alignment horizontal="distributed" vertical="center" justifyLastLine="1" shrinkToFit="1"/>
    </xf>
    <xf numFmtId="0" fontId="8" fillId="2" borderId="12" xfId="22" applyFont="1" applyFill="1" applyBorder="1" applyAlignment="1">
      <alignment horizontal="center" vertical="center" justifyLastLine="1" shrinkToFit="1"/>
    </xf>
    <xf numFmtId="0" fontId="8" fillId="2" borderId="0" xfId="22" applyFont="1" applyFill="1" applyAlignment="1">
      <alignment vertical="center" shrinkToFit="1"/>
    </xf>
    <xf numFmtId="0" fontId="8" fillId="2" borderId="17" xfId="22" applyFont="1" applyFill="1" applyBorder="1" applyAlignment="1">
      <alignment vertical="center" shrinkToFit="1"/>
    </xf>
    <xf numFmtId="176" fontId="8" fillId="2" borderId="0" xfId="22" applyNumberFormat="1" applyFont="1" applyFill="1" applyAlignment="1">
      <alignment horizontal="right" vertical="center" shrinkToFit="1"/>
    </xf>
    <xf numFmtId="0" fontId="8" fillId="2" borderId="0" xfId="22" applyFont="1" applyFill="1" applyAlignment="1">
      <alignment horizontal="center" vertical="center" shrinkToFit="1"/>
    </xf>
    <xf numFmtId="178" fontId="8" fillId="2" borderId="20" xfId="22" applyNumberFormat="1" applyFont="1" applyFill="1" applyBorder="1" applyAlignment="1">
      <alignment horizontal="right" vertical="center"/>
    </xf>
    <xf numFmtId="178" fontId="8" fillId="2" borderId="16" xfId="22" applyNumberFormat="1" applyFont="1" applyFill="1" applyBorder="1" applyAlignment="1">
      <alignment horizontal="right" vertical="center"/>
    </xf>
    <xf numFmtId="0" fontId="8" fillId="2" borderId="3" xfId="22" applyFont="1" applyFill="1" applyBorder="1" applyAlignment="1">
      <alignment horizontal="center" vertical="center"/>
    </xf>
    <xf numFmtId="0" fontId="8" fillId="2" borderId="18" xfId="22" applyFont="1" applyFill="1" applyBorder="1" applyAlignment="1">
      <alignment vertical="center" shrinkToFit="1"/>
    </xf>
    <xf numFmtId="0" fontId="8" fillId="2" borderId="2" xfId="22" applyFont="1" applyFill="1" applyBorder="1" applyAlignment="1">
      <alignment horizontal="center" vertical="center"/>
    </xf>
    <xf numFmtId="0" fontId="8" fillId="2" borderId="33" xfId="22" applyFont="1" applyFill="1" applyBorder="1" applyAlignment="1">
      <alignment vertical="center" shrinkToFit="1"/>
    </xf>
    <xf numFmtId="0" fontId="8" fillId="2" borderId="25" xfId="22" applyFont="1" applyFill="1" applyBorder="1" applyAlignment="1">
      <alignment vertical="center" shrinkToFit="1"/>
    </xf>
    <xf numFmtId="176" fontId="8" fillId="2" borderId="33" xfId="22" applyNumberFormat="1" applyFont="1" applyFill="1" applyBorder="1" applyAlignment="1">
      <alignment horizontal="right" vertical="center" shrinkToFit="1"/>
    </xf>
    <xf numFmtId="0" fontId="8" fillId="2" borderId="33" xfId="22" applyFont="1" applyFill="1" applyBorder="1" applyAlignment="1">
      <alignment horizontal="center" vertical="center" shrinkToFit="1"/>
    </xf>
    <xf numFmtId="178" fontId="8" fillId="2" borderId="32" xfId="22" applyNumberFormat="1" applyFont="1" applyFill="1" applyBorder="1" applyAlignment="1">
      <alignment horizontal="right" vertical="center"/>
    </xf>
    <xf numFmtId="0" fontId="8" fillId="2" borderId="0" xfId="22" applyFont="1" applyFill="1" applyAlignment="1">
      <alignment vertical="center"/>
    </xf>
    <xf numFmtId="0" fontId="8" fillId="2" borderId="25" xfId="22" applyFont="1" applyFill="1" applyBorder="1" applyAlignment="1">
      <alignment vertical="center"/>
    </xf>
    <xf numFmtId="0" fontId="8" fillId="2" borderId="32" xfId="22" applyFont="1" applyFill="1" applyBorder="1" applyAlignment="1">
      <alignment vertical="center"/>
    </xf>
    <xf numFmtId="178" fontId="8" fillId="2" borderId="32" xfId="22" applyNumberFormat="1" applyFont="1" applyFill="1" applyBorder="1" applyAlignment="1">
      <alignment vertical="center"/>
    </xf>
    <xf numFmtId="0" fontId="8" fillId="2" borderId="0" xfId="22" applyFont="1" applyFill="1" applyAlignment="1">
      <alignment horizontal="center" vertical="center"/>
    </xf>
    <xf numFmtId="178" fontId="8" fillId="2" borderId="0" xfId="22" applyNumberFormat="1" applyFont="1" applyFill="1" applyAlignment="1">
      <alignment horizontal="right" vertical="center"/>
    </xf>
    <xf numFmtId="0" fontId="41" fillId="2" borderId="0" xfId="22" applyFont="1" applyFill="1"/>
    <xf numFmtId="0" fontId="8" fillId="2" borderId="27" xfId="22" applyFont="1" applyFill="1" applyBorder="1" applyAlignment="1">
      <alignment horizontal="center" vertical="center"/>
    </xf>
    <xf numFmtId="0" fontId="8" fillId="2" borderId="14" xfId="22" applyFont="1" applyFill="1" applyBorder="1" applyAlignment="1">
      <alignment vertical="center" shrinkToFit="1"/>
    </xf>
    <xf numFmtId="176" fontId="8" fillId="2" borderId="14" xfId="22" applyNumberFormat="1" applyFont="1" applyFill="1" applyBorder="1" applyAlignment="1">
      <alignment horizontal="right" vertical="center" shrinkToFit="1"/>
    </xf>
    <xf numFmtId="0" fontId="8" fillId="2" borderId="14" xfId="22" applyFont="1" applyFill="1" applyBorder="1" applyAlignment="1">
      <alignment horizontal="center" vertical="center" shrinkToFit="1"/>
    </xf>
    <xf numFmtId="178" fontId="8" fillId="2" borderId="15" xfId="22" applyNumberFormat="1" applyFont="1" applyFill="1" applyBorder="1" applyAlignment="1">
      <alignment horizontal="right" vertical="center"/>
    </xf>
    <xf numFmtId="0" fontId="8" fillId="2" borderId="0" xfId="22" applyFont="1" applyFill="1" applyAlignment="1">
      <alignment horizontal="left" vertical="center"/>
    </xf>
    <xf numFmtId="177" fontId="8" fillId="2" borderId="0" xfId="22" applyNumberFormat="1" applyFont="1" applyFill="1" applyAlignment="1">
      <alignment horizontal="right" vertical="center" shrinkToFit="1"/>
    </xf>
    <xf numFmtId="186" fontId="8" fillId="2" borderId="1" xfId="0" applyNumberFormat="1" applyFont="1" applyFill="1" applyBorder="1" applyAlignment="1">
      <alignment vertical="center"/>
    </xf>
    <xf numFmtId="186" fontId="0" fillId="0" borderId="1" xfId="0" applyNumberFormat="1" applyBorder="1" applyAlignment="1">
      <alignment vertical="center"/>
    </xf>
    <xf numFmtId="0" fontId="8" fillId="2" borderId="11" xfId="0" applyFont="1" applyFill="1" applyBorder="1" applyAlignment="1">
      <alignment horizontal="distributed" vertical="center" justifyLastLine="1" shrinkToFit="1"/>
    </xf>
    <xf numFmtId="0" fontId="8" fillId="2" borderId="8" xfId="0" applyFont="1" applyFill="1" applyBorder="1" applyAlignment="1">
      <alignment horizontal="distributed" vertical="center" justifyLastLine="1" shrinkToFit="1"/>
    </xf>
    <xf numFmtId="0" fontId="8" fillId="2" borderId="10" xfId="0" applyFont="1" applyFill="1" applyBorder="1" applyAlignment="1">
      <alignment horizontal="distributed" vertical="center" justifyLastLine="1" shrinkToFit="1"/>
    </xf>
    <xf numFmtId="0" fontId="8" fillId="2" borderId="7" xfId="0" applyFont="1" applyFill="1" applyBorder="1" applyAlignment="1">
      <alignment horizontal="distributed" vertical="center" justifyLastLine="1" shrinkToFit="1"/>
    </xf>
    <xf numFmtId="0" fontId="8" fillId="2" borderId="13" xfId="0" applyFont="1" applyFill="1" applyBorder="1" applyAlignment="1">
      <alignment horizontal="distributed" vertical="center" justifyLastLine="1" shrinkToFit="1"/>
    </xf>
    <xf numFmtId="0" fontId="8" fillId="2" borderId="12" xfId="0" applyFont="1" applyFill="1" applyBorder="1" applyAlignment="1">
      <alignment horizontal="distributed" vertical="center" justifyLastLine="1" shrinkToFit="1"/>
    </xf>
    <xf numFmtId="0" fontId="8" fillId="2" borderId="14" xfId="0" applyFont="1" applyFill="1" applyBorder="1" applyAlignment="1">
      <alignment horizontal="center" vertical="center" justifyLastLine="1" shrinkToFit="1"/>
    </xf>
    <xf numFmtId="0" fontId="8" fillId="2" borderId="15" xfId="0" applyFont="1" applyFill="1" applyBorder="1" applyAlignment="1">
      <alignment horizontal="center" vertical="center" wrapText="1" justifyLastLine="1" shrinkToFit="1"/>
    </xf>
    <xf numFmtId="0" fontId="8" fillId="2" borderId="15" xfId="0" applyFont="1" applyFill="1" applyBorder="1" applyAlignment="1">
      <alignment horizontal="center" vertical="center" justifyLastLine="1" shrinkToFit="1"/>
    </xf>
    <xf numFmtId="0" fontId="8" fillId="2" borderId="3" xfId="0" applyFont="1" applyFill="1" applyBorder="1" applyAlignment="1">
      <alignment horizontal="distributed" vertical="center" justifyLastLine="1" shrinkToFit="1"/>
    </xf>
    <xf numFmtId="0" fontId="8" fillId="2" borderId="16" xfId="0" applyFont="1" applyFill="1" applyBorder="1" applyAlignment="1">
      <alignment horizontal="distributed" vertical="center" justifyLastLine="1" shrinkToFit="1"/>
    </xf>
    <xf numFmtId="0" fontId="8" fillId="2" borderId="14" xfId="0" applyFont="1" applyFill="1" applyBorder="1" applyAlignment="1">
      <alignment horizontal="center" vertical="center" wrapText="1" justifyLastLine="1" shrinkToFit="1"/>
    </xf>
    <xf numFmtId="0" fontId="8" fillId="2" borderId="10" xfId="0" applyFont="1" applyFill="1" applyBorder="1" applyAlignment="1">
      <alignment horizontal="center" vertical="center" textRotation="255" shrinkToFit="1"/>
    </xf>
    <xf numFmtId="0" fontId="8" fillId="2" borderId="16" xfId="0" applyFont="1" applyFill="1" applyBorder="1" applyAlignment="1">
      <alignment horizontal="center" vertical="center" textRotation="255" shrinkToFit="1"/>
    </xf>
    <xf numFmtId="0" fontId="8" fillId="2" borderId="7" xfId="0" applyFont="1" applyFill="1" applyBorder="1" applyAlignment="1">
      <alignment horizontal="center" vertical="center" textRotation="255" shrinkToFit="1"/>
    </xf>
    <xf numFmtId="0" fontId="8" fillId="2" borderId="14" xfId="0" applyFont="1" applyFill="1" applyBorder="1" applyAlignment="1">
      <alignment horizontal="center" vertical="center" textRotation="255" shrinkToFit="1"/>
    </xf>
    <xf numFmtId="0" fontId="8" fillId="2" borderId="15" xfId="0" applyFont="1" applyFill="1" applyBorder="1" applyAlignment="1">
      <alignment horizontal="center" vertical="center" wrapText="1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distributed" vertical="center" wrapText="1" justifyLastLine="1" shrinkToFit="1"/>
    </xf>
    <xf numFmtId="0" fontId="8" fillId="2" borderId="20" xfId="0" applyFont="1" applyFill="1" applyBorder="1" applyAlignment="1">
      <alignment horizontal="center" vertical="center" justifyLastLine="1" shrinkToFit="1"/>
    </xf>
    <xf numFmtId="0" fontId="8" fillId="2" borderId="16" xfId="0" applyFont="1" applyFill="1" applyBorder="1" applyAlignment="1">
      <alignment horizontal="center" vertical="center" justifyLastLine="1" shrinkToFit="1"/>
    </xf>
    <xf numFmtId="0" fontId="8" fillId="2" borderId="7" xfId="0" applyFont="1" applyFill="1" applyBorder="1" applyAlignment="1">
      <alignment horizontal="center" vertical="center" justifyLastLine="1" shrinkToFit="1"/>
    </xf>
    <xf numFmtId="0" fontId="8" fillId="2" borderId="21" xfId="0" applyFont="1" applyFill="1" applyBorder="1" applyAlignment="1">
      <alignment horizontal="distributed" vertical="center" justifyLastLine="1" shrinkToFit="1"/>
    </xf>
    <xf numFmtId="0" fontId="8" fillId="2" borderId="23" xfId="0" applyFont="1" applyFill="1" applyBorder="1" applyAlignment="1">
      <alignment horizontal="distributed" vertical="center" justifyLastLine="1" shrinkToFit="1"/>
    </xf>
    <xf numFmtId="0" fontId="37" fillId="2" borderId="17" xfId="0" applyFont="1" applyFill="1" applyBorder="1" applyAlignment="1">
      <alignment horizontal="center" vertical="center" wrapText="1" justifyLastLine="1" shrinkToFit="1"/>
    </xf>
    <xf numFmtId="0" fontId="37" fillId="2" borderId="18" xfId="0" applyFont="1" applyFill="1" applyBorder="1" applyAlignment="1">
      <alignment horizontal="center" vertical="center" wrapText="1" justifyLastLine="1" shrinkToFit="1"/>
    </xf>
    <xf numFmtId="0" fontId="37" fillId="2" borderId="19" xfId="0" applyFont="1" applyFill="1" applyBorder="1" applyAlignment="1">
      <alignment horizontal="center" vertical="center" wrapText="1" justifyLastLine="1" shrinkToFit="1"/>
    </xf>
    <xf numFmtId="0" fontId="8" fillId="2" borderId="6" xfId="0" applyFont="1" applyFill="1" applyBorder="1" applyAlignment="1">
      <alignment horizontal="center" vertical="center" justifyLastLine="1" shrinkToFit="1"/>
    </xf>
    <xf numFmtId="0" fontId="8" fillId="2" borderId="8" xfId="0" applyFont="1" applyFill="1" applyBorder="1" applyAlignment="1">
      <alignment horizontal="center" vertical="center" justifyLastLine="1" shrinkToFit="1"/>
    </xf>
    <xf numFmtId="0" fontId="8" fillId="2" borderId="17" xfId="0" applyFont="1" applyFill="1" applyBorder="1" applyAlignment="1">
      <alignment horizontal="center" vertical="center" textRotation="255" shrinkToFit="1"/>
    </xf>
    <xf numFmtId="0" fontId="8" fillId="2" borderId="18" xfId="0" applyFont="1" applyFill="1" applyBorder="1" applyAlignment="1">
      <alignment horizontal="center" vertical="center" textRotation="255" shrinkToFit="1"/>
    </xf>
    <xf numFmtId="0" fontId="8" fillId="2" borderId="19" xfId="0" applyFont="1" applyFill="1" applyBorder="1" applyAlignment="1">
      <alignment horizontal="center" vertical="center" textRotation="255" shrinkToFit="1"/>
    </xf>
    <xf numFmtId="0" fontId="8" fillId="2" borderId="22" xfId="0" applyFont="1" applyFill="1" applyBorder="1" applyAlignment="1">
      <alignment horizontal="center" vertical="center" justifyLastLine="1" shrinkToFit="1"/>
    </xf>
    <xf numFmtId="0" fontId="37" fillId="2" borderId="20" xfId="0" applyFont="1" applyFill="1" applyBorder="1" applyAlignment="1">
      <alignment horizontal="center" vertical="center" wrapText="1" justifyLastLine="1" shrinkToFit="1"/>
    </xf>
    <xf numFmtId="0" fontId="37" fillId="2" borderId="16" xfId="0" applyFont="1" applyFill="1" applyBorder="1" applyAlignment="1">
      <alignment horizontal="center" vertical="center" wrapText="1" justifyLastLine="1" shrinkToFit="1"/>
    </xf>
    <xf numFmtId="0" fontId="37" fillId="2" borderId="7" xfId="0" applyFont="1" applyFill="1" applyBorder="1" applyAlignment="1">
      <alignment horizontal="center" vertical="center" wrapText="1" justifyLastLine="1" shrinkToFit="1"/>
    </xf>
    <xf numFmtId="0" fontId="8" fillId="2" borderId="9" xfId="0" applyFont="1" applyFill="1" applyBorder="1" applyAlignment="1">
      <alignment horizontal="distributed" vertical="center" justifyLastLine="1" shrinkToFit="1"/>
    </xf>
    <xf numFmtId="0" fontId="8" fillId="2" borderId="0" xfId="0" applyFont="1" applyFill="1" applyAlignment="1">
      <alignment horizontal="distributed" vertical="center" justifyLastLine="1" shrinkToFit="1"/>
    </xf>
    <xf numFmtId="0" fontId="8" fillId="2" borderId="6" xfId="0" applyFont="1" applyFill="1" applyBorder="1" applyAlignment="1">
      <alignment horizontal="distributed" vertical="center" justifyLastLine="1" shrinkToFit="1"/>
    </xf>
    <xf numFmtId="0" fontId="8" fillId="2" borderId="0" xfId="0" applyFont="1" applyFill="1" applyAlignment="1">
      <alignment horizontal="distributed" vertical="center" justifyLastLine="1"/>
    </xf>
    <xf numFmtId="0" fontId="8" fillId="2" borderId="3" xfId="0" applyFont="1" applyFill="1" applyBorder="1" applyAlignment="1">
      <alignment horizontal="distributed" vertical="center" justifyLastLine="1"/>
    </xf>
    <xf numFmtId="0" fontId="8" fillId="2" borderId="1" xfId="0" applyFont="1" applyFill="1" applyBorder="1" applyAlignment="1">
      <alignment horizontal="distributed" vertical="center" justifyLastLine="1"/>
    </xf>
    <xf numFmtId="0" fontId="8" fillId="2" borderId="2" xfId="0" applyFont="1" applyFill="1" applyBorder="1" applyAlignment="1">
      <alignment horizontal="distributed" vertical="center" justifyLastLine="1"/>
    </xf>
    <xf numFmtId="0" fontId="38" fillId="2" borderId="20" xfId="0" applyFont="1" applyFill="1" applyBorder="1" applyAlignment="1">
      <alignment horizontal="center" vertical="center" wrapText="1" justifyLastLine="1" shrinkToFit="1"/>
    </xf>
    <xf numFmtId="0" fontId="38" fillId="2" borderId="7" xfId="0" applyFont="1" applyFill="1" applyBorder="1" applyAlignment="1">
      <alignment horizontal="center" vertical="center" wrapText="1" justifyLastLine="1" shrinkToFit="1"/>
    </xf>
    <xf numFmtId="0" fontId="38" fillId="2" borderId="17" xfId="0" applyFont="1" applyFill="1" applyBorder="1" applyAlignment="1">
      <alignment horizontal="center" vertical="center" wrapText="1" justifyLastLine="1" shrinkToFit="1"/>
    </xf>
    <xf numFmtId="0" fontId="38" fillId="2" borderId="19" xfId="0" applyFont="1" applyFill="1" applyBorder="1" applyAlignment="1">
      <alignment horizontal="center" vertical="center" wrapText="1" justifyLastLine="1" shrinkToFit="1"/>
    </xf>
    <xf numFmtId="0" fontId="8" fillId="2" borderId="5" xfId="0" applyFont="1" applyFill="1" applyBorder="1" applyAlignment="1">
      <alignment horizontal="center" vertical="center" textRotation="255" shrinkToFit="1"/>
    </xf>
    <xf numFmtId="0" fontId="8" fillId="2" borderId="3" xfId="0" applyFont="1" applyFill="1" applyBorder="1" applyAlignment="1">
      <alignment horizontal="center" vertical="center" textRotation="255" shrinkToFit="1"/>
    </xf>
    <xf numFmtId="0" fontId="8" fillId="2" borderId="8" xfId="0" applyFont="1" applyFill="1" applyBorder="1" applyAlignment="1">
      <alignment horizontal="center" vertical="center" textRotation="255" shrinkToFit="1"/>
    </xf>
    <xf numFmtId="0" fontId="8" fillId="2" borderId="12" xfId="0" applyFont="1" applyFill="1" applyBorder="1" applyAlignment="1">
      <alignment horizontal="center" vertical="center" justifyLastLine="1" shrinkToFit="1"/>
    </xf>
    <xf numFmtId="0" fontId="8" fillId="2" borderId="21" xfId="0" applyFont="1" applyFill="1" applyBorder="1" applyAlignment="1">
      <alignment horizontal="center" vertical="center" justifyLastLine="1" shrinkToFit="1"/>
    </xf>
    <xf numFmtId="0" fontId="8" fillId="2" borderId="18" xfId="0" applyFont="1" applyFill="1" applyBorder="1" applyAlignment="1">
      <alignment horizontal="center" vertical="top" textRotation="255" wrapText="1" shrinkToFit="1"/>
    </xf>
    <xf numFmtId="0" fontId="8" fillId="2" borderId="19" xfId="0" applyFont="1" applyFill="1" applyBorder="1" applyAlignment="1">
      <alignment horizontal="center" vertical="top" textRotation="255" wrapText="1" shrinkToFit="1"/>
    </xf>
    <xf numFmtId="0" fontId="8" fillId="2" borderId="20" xfId="0" applyFont="1" applyFill="1" applyBorder="1" applyAlignment="1">
      <alignment horizontal="center" vertical="center" textRotation="255" shrinkToFit="1"/>
    </xf>
    <xf numFmtId="0" fontId="8" fillId="2" borderId="24" xfId="0" applyFont="1" applyFill="1" applyBorder="1" applyAlignment="1">
      <alignment horizontal="center" vertical="center" textRotation="255" shrinkToFit="1"/>
    </xf>
    <xf numFmtId="0" fontId="8" fillId="2" borderId="10" xfId="0" applyFont="1" applyFill="1" applyBorder="1" applyAlignment="1">
      <alignment horizontal="center" vertical="center" wrapText="1" justifyLastLine="1" shrinkToFit="1"/>
    </xf>
    <xf numFmtId="0" fontId="8" fillId="2" borderId="11" xfId="0" applyFont="1" applyFill="1" applyBorder="1" applyAlignment="1">
      <alignment horizontal="center" vertical="center" justifyLastLine="1" shrinkToFit="1"/>
    </xf>
    <xf numFmtId="0" fontId="8" fillId="2" borderId="3" xfId="0" applyFont="1" applyFill="1" applyBorder="1" applyAlignment="1">
      <alignment horizontal="center" vertical="center" justifyLastLine="1" shrinkToFit="1"/>
    </xf>
    <xf numFmtId="0" fontId="8" fillId="2" borderId="9" xfId="0" applyFont="1" applyFill="1" applyBorder="1" applyAlignment="1">
      <alignment horizontal="center" vertical="center" wrapText="1" justifyLastLine="1" shrinkToFit="1"/>
    </xf>
    <xf numFmtId="0" fontId="8" fillId="2" borderId="7" xfId="0" applyFont="1" applyFill="1" applyBorder="1" applyAlignment="1">
      <alignment horizontal="center" vertical="center" wrapText="1" justifyLastLine="1" shrinkToFit="1"/>
    </xf>
    <xf numFmtId="0" fontId="8" fillId="2" borderId="6" xfId="0" applyFont="1" applyFill="1" applyBorder="1" applyAlignment="1">
      <alignment horizontal="center" vertical="center" wrapText="1" justifyLastLine="1" shrinkToFit="1"/>
    </xf>
    <xf numFmtId="0" fontId="8" fillId="2" borderId="1" xfId="0" applyFont="1" applyFill="1" applyBorder="1" applyAlignment="1">
      <alignment vertical="center" shrinkToFit="1"/>
    </xf>
    <xf numFmtId="0" fontId="8" fillId="2" borderId="2" xfId="0" applyFont="1" applyFill="1" applyBorder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8" fillId="2" borderId="3" xfId="0" applyFont="1" applyFill="1" applyBorder="1" applyAlignment="1">
      <alignment vertical="center" shrinkToFit="1"/>
    </xf>
    <xf numFmtId="0" fontId="8" fillId="2" borderId="14" xfId="0" applyFont="1" applyFill="1" applyBorder="1" applyAlignment="1">
      <alignment horizontal="distributed" vertical="center" justifyLastLine="1" shrinkToFit="1"/>
    </xf>
    <xf numFmtId="0" fontId="8" fillId="2" borderId="10" xfId="0" applyFont="1" applyFill="1" applyBorder="1" applyAlignment="1">
      <alignment horizontal="center" vertical="top" textRotation="255" wrapText="1" shrinkToFit="1"/>
    </xf>
    <xf numFmtId="0" fontId="8" fillId="2" borderId="16" xfId="0" applyFont="1" applyFill="1" applyBorder="1" applyAlignment="1">
      <alignment horizontal="center" vertical="top" textRotation="255" wrapText="1" shrinkToFit="1"/>
    </xf>
    <xf numFmtId="0" fontId="8" fillId="2" borderId="7" xfId="0" applyFont="1" applyFill="1" applyBorder="1" applyAlignment="1">
      <alignment horizontal="center" vertical="top" textRotation="255" wrapText="1" shrinkToFit="1"/>
    </xf>
    <xf numFmtId="0" fontId="8" fillId="2" borderId="10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17" xfId="0" applyFont="1" applyFill="1" applyBorder="1" applyAlignment="1">
      <alignment horizontal="center" vertical="top" textRotation="255" wrapText="1" shrinkToFit="1"/>
    </xf>
    <xf numFmtId="0" fontId="8" fillId="2" borderId="19" xfId="0" applyFont="1" applyFill="1" applyBorder="1" applyAlignment="1">
      <alignment horizontal="center" vertical="top" textRotation="255" shrinkToFit="1"/>
    </xf>
    <xf numFmtId="0" fontId="8" fillId="2" borderId="18" xfId="0" applyFont="1" applyFill="1" applyBorder="1" applyAlignment="1">
      <alignment horizontal="center" vertical="top" textRotation="255" shrinkToFit="1"/>
    </xf>
    <xf numFmtId="187" fontId="8" fillId="2" borderId="5" xfId="0" applyNumberFormat="1" applyFont="1" applyFill="1" applyBorder="1" applyAlignment="1">
      <alignment horizontal="center" vertical="center" wrapText="1"/>
    </xf>
    <xf numFmtId="187" fontId="8" fillId="2" borderId="8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distributed" vertical="center" justifyLastLine="1" shrinkToFit="1"/>
    </xf>
    <xf numFmtId="0" fontId="8" fillId="2" borderId="19" xfId="0" applyFont="1" applyFill="1" applyBorder="1" applyAlignment="1">
      <alignment horizontal="distributed" vertical="center" justifyLastLine="1" shrinkToFit="1"/>
    </xf>
    <xf numFmtId="0" fontId="8" fillId="2" borderId="34" xfId="0" applyFont="1" applyFill="1" applyBorder="1" applyAlignment="1">
      <alignment horizontal="distributed" vertical="center" justifyLastLine="1" shrinkToFit="1"/>
    </xf>
    <xf numFmtId="0" fontId="8" fillId="2" borderId="9" xfId="0" applyFont="1" applyFill="1" applyBorder="1" applyAlignment="1">
      <alignment vertical="center" shrinkToFit="1"/>
    </xf>
    <xf numFmtId="0" fontId="8" fillId="2" borderId="16" xfId="0" applyFont="1" applyFill="1" applyBorder="1" applyAlignment="1">
      <alignment horizontal="center" vertical="center" wrapText="1" justifyLastLine="1" shrinkToFit="1"/>
    </xf>
    <xf numFmtId="0" fontId="8" fillId="2" borderId="19" xfId="0" applyFont="1" applyFill="1" applyBorder="1" applyAlignment="1">
      <alignment horizontal="center" vertical="center" justifyLastLine="1" shrinkToFit="1"/>
    </xf>
    <xf numFmtId="0" fontId="8" fillId="2" borderId="17" xfId="0" applyFont="1" applyFill="1" applyBorder="1" applyAlignment="1">
      <alignment horizontal="center" vertical="center" justifyLastLine="1" shrinkToFit="1"/>
    </xf>
    <xf numFmtId="0" fontId="8" fillId="2" borderId="20" xfId="0" applyFont="1" applyFill="1" applyBorder="1" applyAlignment="1">
      <alignment horizontal="center" vertical="center" wrapText="1" justifyLastLine="1" shrinkToFit="1"/>
    </xf>
    <xf numFmtId="0" fontId="8" fillId="2" borderId="17" xfId="0" applyFont="1" applyFill="1" applyBorder="1" applyAlignment="1">
      <alignment horizontal="center" vertical="center" wrapText="1" justifyLastLine="1" shrinkToFit="1"/>
    </xf>
    <xf numFmtId="0" fontId="8" fillId="2" borderId="18" xfId="0" applyFont="1" applyFill="1" applyBorder="1" applyAlignment="1">
      <alignment horizontal="center" vertical="center" wrapText="1" justifyLastLine="1" shrinkToFit="1"/>
    </xf>
    <xf numFmtId="0" fontId="8" fillId="2" borderId="18" xfId="0" applyFont="1" applyFill="1" applyBorder="1" applyAlignment="1">
      <alignment horizontal="center" vertical="center" justifyLastLine="1" shrinkToFit="1"/>
    </xf>
    <xf numFmtId="0" fontId="8" fillId="2" borderId="23" xfId="0" applyFont="1" applyFill="1" applyBorder="1" applyAlignment="1">
      <alignment horizontal="center" vertical="center" justifyLastLine="1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23" xfId="0" applyFont="1" applyFill="1" applyBorder="1" applyAlignment="1">
      <alignment horizontal="center" vertical="center" shrinkToFit="1"/>
    </xf>
    <xf numFmtId="0" fontId="39" fillId="2" borderId="1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/>
    </xf>
    <xf numFmtId="176" fontId="30" fillId="0" borderId="20" xfId="0" applyNumberFormat="1" applyFont="1" applyBorder="1" applyAlignment="1">
      <alignment vertical="center" shrinkToFit="1"/>
    </xf>
    <xf numFmtId="176" fontId="30" fillId="0" borderId="7" xfId="0" applyNumberFormat="1" applyFont="1" applyBorder="1" applyAlignment="1">
      <alignment vertical="center" shrinkToFit="1"/>
    </xf>
    <xf numFmtId="0" fontId="8" fillId="2" borderId="22" xfId="0" applyFont="1" applyFill="1" applyBorder="1" applyAlignment="1">
      <alignment horizontal="distributed" vertical="center"/>
    </xf>
    <xf numFmtId="0" fontId="8" fillId="2" borderId="27" xfId="0" applyFont="1" applyFill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176" fontId="30" fillId="0" borderId="20" xfId="0" applyNumberFormat="1" applyFont="1" applyBorder="1" applyAlignment="1">
      <alignment vertical="center" wrapText="1"/>
    </xf>
    <xf numFmtId="176" fontId="30" fillId="0" borderId="16" xfId="0" applyNumberFormat="1" applyFont="1" applyBorder="1" applyAlignment="1">
      <alignment vertical="center" wrapText="1"/>
    </xf>
    <xf numFmtId="176" fontId="8" fillId="0" borderId="17" xfId="0" applyNumberFormat="1" applyFont="1" applyBorder="1" applyAlignment="1">
      <alignment horizontal="right" vertical="center"/>
    </xf>
    <xf numFmtId="176" fontId="8" fillId="0" borderId="18" xfId="0" applyNumberFormat="1" applyFont="1" applyBorder="1" applyAlignment="1">
      <alignment horizontal="right" vertical="center"/>
    </xf>
    <xf numFmtId="176" fontId="30" fillId="0" borderId="17" xfId="0" applyNumberFormat="1" applyFont="1" applyBorder="1" applyAlignment="1">
      <alignment vertical="center" wrapText="1"/>
    </xf>
    <xf numFmtId="176" fontId="30" fillId="0" borderId="19" xfId="0" applyNumberFormat="1" applyFont="1" applyBorder="1" applyAlignment="1">
      <alignment vertical="center" wrapText="1"/>
    </xf>
    <xf numFmtId="176" fontId="30" fillId="0" borderId="16" xfId="0" applyNumberFormat="1" applyFont="1" applyBorder="1" applyAlignment="1">
      <alignment vertical="center" shrinkToFit="1"/>
    </xf>
    <xf numFmtId="0" fontId="8" fillId="2" borderId="6" xfId="0" applyFont="1" applyFill="1" applyBorder="1" applyAlignment="1">
      <alignment horizontal="distributed" vertical="center"/>
    </xf>
    <xf numFmtId="0" fontId="8" fillId="2" borderId="8" xfId="0" applyFont="1" applyFill="1" applyBorder="1" applyAlignment="1">
      <alignment horizontal="distributed" vertical="center"/>
    </xf>
    <xf numFmtId="0" fontId="30" fillId="0" borderId="22" xfId="0" applyFont="1" applyBorder="1" applyAlignment="1">
      <alignment horizontal="distributed" vertical="center"/>
    </xf>
    <xf numFmtId="0" fontId="30" fillId="0" borderId="27" xfId="0" applyFont="1" applyBorder="1" applyAlignment="1">
      <alignment horizontal="distributed" vertical="center"/>
    </xf>
    <xf numFmtId="0" fontId="30" fillId="0" borderId="29" xfId="0" applyFont="1" applyBorder="1" applyAlignment="1">
      <alignment horizontal="distributed" vertical="center"/>
    </xf>
    <xf numFmtId="0" fontId="30" fillId="0" borderId="26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2" borderId="29" xfId="0" applyFont="1" applyFill="1" applyBorder="1" applyAlignment="1">
      <alignment horizontal="distributed" vertical="center"/>
    </xf>
    <xf numFmtId="0" fontId="8" fillId="2" borderId="26" xfId="0" applyFont="1" applyFill="1" applyBorder="1" applyAlignment="1">
      <alignment horizontal="distributed" vertical="center"/>
    </xf>
    <xf numFmtId="190" fontId="8" fillId="2" borderId="1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distributed" vertical="center"/>
    </xf>
    <xf numFmtId="0" fontId="8" fillId="2" borderId="5" xfId="0" applyFont="1" applyFill="1" applyBorder="1" applyAlignment="1">
      <alignment horizontal="distributed" vertical="center"/>
    </xf>
    <xf numFmtId="0" fontId="8" fillId="2" borderId="0" xfId="0" applyFont="1" applyFill="1" applyAlignment="1">
      <alignment horizontal="distributed" vertical="center"/>
    </xf>
    <xf numFmtId="0" fontId="8" fillId="2" borderId="3" xfId="0" applyFont="1" applyFill="1" applyBorder="1" applyAlignment="1">
      <alignment horizontal="distributed" vertical="center"/>
    </xf>
    <xf numFmtId="0" fontId="8" fillId="2" borderId="6" xfId="0" applyFont="1" applyFill="1" applyBorder="1" applyAlignment="1">
      <alignment horizontal="distributed" vertical="center" justifyLastLine="1"/>
    </xf>
    <xf numFmtId="0" fontId="8" fillId="2" borderId="8" xfId="0" applyFont="1" applyFill="1" applyBorder="1" applyAlignment="1">
      <alignment horizontal="distributed" vertical="center" justifyLastLine="1"/>
    </xf>
    <xf numFmtId="0" fontId="8" fillId="2" borderId="10" xfId="0" applyFont="1" applyFill="1" applyBorder="1" applyAlignment="1">
      <alignment horizontal="center" vertical="center" justifyLastLine="1" shrinkToFit="1"/>
    </xf>
    <xf numFmtId="0" fontId="8" fillId="2" borderId="9" xfId="0" applyFont="1" applyFill="1" applyBorder="1" applyAlignment="1">
      <alignment horizontal="center" vertical="center" justifyLastLine="1" shrinkToFit="1"/>
    </xf>
    <xf numFmtId="0" fontId="8" fillId="2" borderId="15" xfId="0" applyFont="1" applyFill="1" applyBorder="1" applyAlignment="1">
      <alignment horizontal="distributed" vertical="center" justifyLastLine="1" shrinkToFit="1"/>
    </xf>
    <xf numFmtId="0" fontId="8" fillId="2" borderId="27" xfId="0" applyFont="1" applyFill="1" applyBorder="1" applyAlignment="1">
      <alignment horizontal="center" vertical="center" justifyLastLine="1" shrinkToFit="1"/>
    </xf>
    <xf numFmtId="0" fontId="8" fillId="2" borderId="24" xfId="0" applyFont="1" applyFill="1" applyBorder="1" applyAlignment="1">
      <alignment horizontal="distributed" vertical="center" wrapText="1" justifyLastLine="1" shrinkToFit="1"/>
    </xf>
    <xf numFmtId="0" fontId="8" fillId="2" borderId="13" xfId="0" applyFont="1" applyFill="1" applyBorder="1" applyAlignment="1">
      <alignment horizontal="distributed" vertical="center" wrapText="1" justifyLastLine="1" shrinkToFit="1"/>
    </xf>
    <xf numFmtId="0" fontId="30" fillId="2" borderId="24" xfId="0" applyFont="1" applyFill="1" applyBorder="1" applyAlignment="1">
      <alignment horizontal="center" vertical="center" wrapText="1" justifyLastLine="1" shrinkToFit="1"/>
    </xf>
    <xf numFmtId="0" fontId="30" fillId="2" borderId="19" xfId="0" applyFont="1" applyFill="1" applyBorder="1" applyAlignment="1">
      <alignment horizontal="center" vertical="center" wrapText="1" justifyLastLine="1" shrinkToFit="1"/>
    </xf>
    <xf numFmtId="0" fontId="8" fillId="2" borderId="13" xfId="0" applyFont="1" applyFill="1" applyBorder="1" applyAlignment="1">
      <alignment horizontal="center" vertical="center" justifyLastLine="1" shrinkToFit="1"/>
    </xf>
    <xf numFmtId="0" fontId="8" fillId="2" borderId="13" xfId="0" applyFont="1" applyFill="1" applyBorder="1" applyAlignment="1">
      <alignment horizontal="center" vertical="center" textRotation="255" shrinkToFit="1"/>
    </xf>
    <xf numFmtId="0" fontId="13" fillId="2" borderId="13" xfId="0" applyFont="1" applyFill="1" applyBorder="1" applyAlignment="1">
      <alignment horizontal="center" vertical="center" wrapText="1" justifyLastLine="1" shrinkToFit="1"/>
    </xf>
    <xf numFmtId="0" fontId="13" fillId="2" borderId="14" xfId="0" applyFont="1" applyFill="1" applyBorder="1" applyAlignment="1">
      <alignment horizontal="center" vertical="center" justifyLastLine="1" shrinkToFit="1"/>
    </xf>
    <xf numFmtId="0" fontId="8" fillId="2" borderId="13" xfId="22" applyFont="1" applyFill="1" applyBorder="1" applyAlignment="1">
      <alignment horizontal="distributed" vertical="center" justifyLastLine="1" shrinkToFit="1"/>
    </xf>
    <xf numFmtId="190" fontId="8" fillId="2" borderId="33" xfId="0" applyNumberFormat="1" applyFont="1" applyFill="1" applyBorder="1" applyAlignment="1">
      <alignment horizontal="right" vertical="center"/>
    </xf>
    <xf numFmtId="0" fontId="8" fillId="2" borderId="3" xfId="22" applyFont="1" applyFill="1" applyBorder="1" applyAlignment="1">
      <alignment horizontal="center" vertical="center"/>
    </xf>
    <xf numFmtId="0" fontId="8" fillId="2" borderId="18" xfId="22" applyFont="1" applyFill="1" applyBorder="1" applyAlignment="1">
      <alignment vertical="center" shrinkToFit="1"/>
    </xf>
    <xf numFmtId="0" fontId="8" fillId="2" borderId="0" xfId="0" applyFont="1" applyFill="1" applyBorder="1" applyAlignment="1">
      <alignment vertical="center" shrinkToFit="1"/>
    </xf>
    <xf numFmtId="0" fontId="8" fillId="2" borderId="20" xfId="0" applyFont="1" applyFill="1" applyBorder="1" applyAlignment="1">
      <alignment vertical="center"/>
    </xf>
    <xf numFmtId="187" fontId="8" fillId="2" borderId="14" xfId="0" applyNumberFormat="1" applyFont="1" applyFill="1" applyBorder="1" applyAlignment="1">
      <alignment horizontal="center" vertical="center"/>
    </xf>
  </cellXfs>
  <cellStyles count="25">
    <cellStyle name="Calc Currency (0)" xfId="2" xr:uid="{00000000-0005-0000-0000-000000000000}"/>
    <cellStyle name="Comma [0]_Full Year FY96" xfId="3" xr:uid="{00000000-0005-0000-0000-000001000000}"/>
    <cellStyle name="Comma_Full Year FY96" xfId="4" xr:uid="{00000000-0005-0000-0000-000002000000}"/>
    <cellStyle name="Currency [0]_CCOCPX" xfId="5" xr:uid="{00000000-0005-0000-0000-000003000000}"/>
    <cellStyle name="Currency_CCOCPX" xfId="6" xr:uid="{00000000-0005-0000-0000-000004000000}"/>
    <cellStyle name="entry" xfId="7" xr:uid="{00000000-0005-0000-0000-000005000000}"/>
    <cellStyle name="Grey" xfId="8" xr:uid="{00000000-0005-0000-0000-000006000000}"/>
    <cellStyle name="Header1" xfId="9" xr:uid="{00000000-0005-0000-0000-000007000000}"/>
    <cellStyle name="Header2" xfId="10" xr:uid="{00000000-0005-0000-0000-000008000000}"/>
    <cellStyle name="Input [yellow]" xfId="11" xr:uid="{00000000-0005-0000-0000-000009000000}"/>
    <cellStyle name="Normal - Style1" xfId="12" xr:uid="{00000000-0005-0000-0000-00000A000000}"/>
    <cellStyle name="Normal_#18-Internet" xfId="13" xr:uid="{00000000-0005-0000-0000-00000B000000}"/>
    <cellStyle name="Percent [2]" xfId="14" xr:uid="{00000000-0005-0000-0000-00000C000000}"/>
    <cellStyle name="price" xfId="15" xr:uid="{00000000-0005-0000-0000-00000D000000}"/>
    <cellStyle name="revised" xfId="16" xr:uid="{00000000-0005-0000-0000-00000E000000}"/>
    <cellStyle name="section" xfId="17" xr:uid="{00000000-0005-0000-0000-00000F000000}"/>
    <cellStyle name="subhead" xfId="18" xr:uid="{00000000-0005-0000-0000-000010000000}"/>
    <cellStyle name="title" xfId="19" xr:uid="{00000000-0005-0000-0000-000011000000}"/>
    <cellStyle name="センター" xfId="20" xr:uid="{00000000-0005-0000-0000-000012000000}"/>
    <cellStyle name="桁区切り" xfId="24" builtinId="6"/>
    <cellStyle name="桁区切り 2" xfId="21" xr:uid="{00000000-0005-0000-0000-000013000000}"/>
    <cellStyle name="桁区切り 3" xfId="23" xr:uid="{7483B4D7-9AF4-4254-A242-C2C4E1B03202}"/>
    <cellStyle name="標準" xfId="0" builtinId="0"/>
    <cellStyle name="標準 2" xfId="1" xr:uid="{00000000-0005-0000-0000-000015000000}"/>
    <cellStyle name="標準 3" xfId="22" xr:uid="{00000000-0005-0000-0000-000016000000}"/>
  </cellStyles>
  <dxfs count="41"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3" formatCode="&quot;令&quot;&quot;和&quot;&quot;元&quot;&quot;年&quot;&quot;3月卒&quot;"/>
    </dxf>
    <dxf>
      <numFmt numFmtId="193" formatCode="&quot;令&quot;&quot;和&quot;&quot;元&quot;&quot;年&quot;&quot;3月卒&quot;"/>
    </dxf>
    <dxf>
      <numFmt numFmtId="194" formatCode="&quot;令&quot;&quot;和&quot;&quot;元&quot;&quot;年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4" formatCode="&quot;令&quot;&quot;和&quot;&quot;元&quot;&quot;年&quot;"/>
    </dxf>
    <dxf>
      <numFmt numFmtId="192" formatCode="&quot;令&quot;&quot;和&quot;&quot;元&quot;&quot;年&quot;&quot;度&quot;"/>
    </dxf>
    <dxf>
      <numFmt numFmtId="192" formatCode="&quot;令&quot;&quot;和&quot;&quot;元&quot;&quot;年&quot;&quot;度&quot;"/>
    </dxf>
    <dxf>
      <numFmt numFmtId="194" formatCode="&quot;令&quot;&quot;和&quot;&quot;元&quot;&quot;年&quot;"/>
    </dxf>
  </dxfs>
  <tableStyles count="0" defaultTableStyle="TableStyleMedium2" defaultPivotStyle="PivotStyleLight16"/>
  <colors>
    <mruColors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260\f\Users\kikaku\Documents\&#9733;&#19978;&#30000;&#24066;&#12398;&#32113;&#35336;&#29031;&#20250;&#27096;&#24335;&#12510;&#12463;&#12525;&#65288;&#12371;&#12428;&#12434;r&#65301;&#12398;&#27096;&#24335;&#12395;&#12377;&#12427;&#65289;\R3_06_&#25945;&#32946;&#12539;&#25991;&#21270;&#12288;&#652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28DCF-8971-4A04-848E-0FB63AB5E09F}">
  <sheetPr codeName="Sheet30">
    <tabColor rgb="FFCCFFCC"/>
  </sheetPr>
  <dimension ref="A1:J28"/>
  <sheetViews>
    <sheetView workbookViewId="0">
      <selection activeCell="A2" sqref="A2"/>
    </sheetView>
  </sheetViews>
  <sheetFormatPr defaultRowHeight="13.5" x14ac:dyDescent="0.15"/>
  <cols>
    <col min="1" max="1" width="9.5" bestFit="1" customWidth="1"/>
  </cols>
  <sheetData>
    <row r="1" spans="1:1" x14ac:dyDescent="0.15">
      <c r="A1" s="88">
        <v>43102</v>
      </c>
    </row>
    <row r="2" spans="1:1" x14ac:dyDescent="0.15">
      <c r="A2" s="89">
        <f>A1+366</f>
        <v>43468</v>
      </c>
    </row>
    <row r="3" spans="1:1" x14ac:dyDescent="0.15">
      <c r="A3" s="89">
        <f>A2+366</f>
        <v>43834</v>
      </c>
    </row>
    <row r="4" spans="1:1" x14ac:dyDescent="0.15">
      <c r="A4" s="89">
        <f>A3+366</f>
        <v>44200</v>
      </c>
    </row>
    <row r="5" spans="1:1" x14ac:dyDescent="0.15">
      <c r="A5" s="89">
        <f>A4+366</f>
        <v>44566</v>
      </c>
    </row>
    <row r="6" spans="1:1" x14ac:dyDescent="0.15">
      <c r="A6" s="89">
        <f>A5+366</f>
        <v>44932</v>
      </c>
    </row>
    <row r="14" spans="1:1" x14ac:dyDescent="0.15">
      <c r="A14" s="90">
        <v>42826</v>
      </c>
    </row>
    <row r="17" spans="1:10" x14ac:dyDescent="0.15">
      <c r="A17" s="90">
        <f>A14-A1</f>
        <v>-276</v>
      </c>
    </row>
    <row r="27" spans="1:10" x14ac:dyDescent="0.15">
      <c r="I27">
        <v>43468</v>
      </c>
    </row>
    <row r="28" spans="1:10" x14ac:dyDescent="0.15">
      <c r="J28">
        <f>43468+365</f>
        <v>43833</v>
      </c>
    </row>
  </sheetData>
  <phoneticPr fontId="9"/>
  <conditionalFormatting sqref="A1:A6">
    <cfRule type="cellIs" dxfId="40" priority="1" operator="between">
      <formula>43467</formula>
      <formula>43830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CCFFCC"/>
    <pageSetUpPr fitToPage="1"/>
  </sheetPr>
  <dimension ref="B2:AM40"/>
  <sheetViews>
    <sheetView topLeftCell="A27" zoomScale="86" zoomScaleNormal="86" zoomScaleSheetLayoutView="100" workbookViewId="0">
      <selection activeCell="N40" sqref="B3:N40"/>
    </sheetView>
  </sheetViews>
  <sheetFormatPr defaultColWidth="2.625" defaultRowHeight="13.5" x14ac:dyDescent="0.15"/>
  <cols>
    <col min="1" max="1" width="2.625" style="1"/>
    <col min="2" max="2" width="9.125" style="1" bestFit="1" customWidth="1"/>
    <col min="3" max="3" width="5.625" style="1" customWidth="1"/>
    <col min="4" max="14" width="6.375" style="1" customWidth="1"/>
    <col min="15" max="16384" width="2.625" style="1"/>
  </cols>
  <sheetData>
    <row r="2" spans="2:39" x14ac:dyDescent="0.15">
      <c r="B2" s="7" t="s">
        <v>1162</v>
      </c>
    </row>
    <row r="3" spans="2:39" ht="2.1" customHeight="1" thickBot="1" x14ac:dyDescent="0.2">
      <c r="B3" s="7"/>
    </row>
    <row r="4" spans="2:39" ht="13.5" customHeight="1" x14ac:dyDescent="0.15">
      <c r="B4" s="253" t="s">
        <v>115</v>
      </c>
      <c r="C4" s="217"/>
      <c r="D4" s="272" t="s">
        <v>118</v>
      </c>
      <c r="E4" s="18" t="s">
        <v>167</v>
      </c>
      <c r="F4" s="18" t="s">
        <v>168</v>
      </c>
      <c r="G4" s="18" t="s">
        <v>170</v>
      </c>
      <c r="H4" s="18" t="s">
        <v>173</v>
      </c>
      <c r="I4" s="272" t="s">
        <v>1302</v>
      </c>
      <c r="J4" s="272" t="s">
        <v>176</v>
      </c>
      <c r="K4" s="272" t="s">
        <v>1305</v>
      </c>
      <c r="L4" s="287" t="s">
        <v>730</v>
      </c>
      <c r="M4" s="288"/>
      <c r="N4" s="284" t="s">
        <v>177</v>
      </c>
    </row>
    <row r="5" spans="2:39" ht="13.5" customHeight="1" x14ac:dyDescent="0.15">
      <c r="B5" s="254"/>
      <c r="C5" s="226"/>
      <c r="D5" s="247"/>
      <c r="E5" s="269" t="s">
        <v>171</v>
      </c>
      <c r="F5" s="269" t="s">
        <v>172</v>
      </c>
      <c r="G5" s="269" t="s">
        <v>175</v>
      </c>
      <c r="H5" s="269" t="s">
        <v>174</v>
      </c>
      <c r="I5" s="247"/>
      <c r="J5" s="247"/>
      <c r="K5" s="247"/>
      <c r="L5" s="289"/>
      <c r="M5" s="290"/>
      <c r="N5" s="285"/>
    </row>
    <row r="6" spans="2:39" ht="13.5" customHeight="1" x14ac:dyDescent="0.15">
      <c r="B6" s="254"/>
      <c r="C6" s="226"/>
      <c r="D6" s="247"/>
      <c r="E6" s="293"/>
      <c r="F6" s="293"/>
      <c r="G6" s="293"/>
      <c r="H6" s="293"/>
      <c r="I6" s="247"/>
      <c r="J6" s="247"/>
      <c r="K6" s="247"/>
      <c r="L6" s="289"/>
      <c r="M6" s="290"/>
      <c r="N6" s="285"/>
    </row>
    <row r="7" spans="2:39" ht="13.5" customHeight="1" x14ac:dyDescent="0.15">
      <c r="B7" s="254"/>
      <c r="C7" s="226"/>
      <c r="D7" s="247"/>
      <c r="E7" s="293"/>
      <c r="F7" s="293"/>
      <c r="G7" s="293"/>
      <c r="H7" s="293"/>
      <c r="I7" s="247"/>
      <c r="J7" s="247"/>
      <c r="K7" s="247"/>
      <c r="L7" s="291" t="s">
        <v>1303</v>
      </c>
      <c r="M7" s="291" t="s">
        <v>1362</v>
      </c>
      <c r="N7" s="285"/>
    </row>
    <row r="8" spans="2:39" ht="171.75" customHeight="1" x14ac:dyDescent="0.15">
      <c r="B8" s="255"/>
      <c r="C8" s="218"/>
      <c r="D8" s="248"/>
      <c r="E8" s="292"/>
      <c r="F8" s="292"/>
      <c r="G8" s="292"/>
      <c r="H8" s="292"/>
      <c r="I8" s="248"/>
      <c r="J8" s="248"/>
      <c r="K8" s="248"/>
      <c r="L8" s="292"/>
      <c r="M8" s="270"/>
      <c r="N8" s="286"/>
    </row>
    <row r="9" spans="2:39" ht="13.5" customHeight="1" x14ac:dyDescent="0.15">
      <c r="B9" s="5"/>
      <c r="C9" s="15"/>
      <c r="D9" s="4" t="s">
        <v>20</v>
      </c>
      <c r="E9" s="4" t="s">
        <v>20</v>
      </c>
      <c r="F9" s="4" t="s">
        <v>20</v>
      </c>
      <c r="G9" s="4" t="s">
        <v>20</v>
      </c>
      <c r="H9" s="4" t="s">
        <v>20</v>
      </c>
      <c r="I9" s="4" t="s">
        <v>20</v>
      </c>
      <c r="J9" s="4" t="s">
        <v>20</v>
      </c>
      <c r="K9" s="4" t="s">
        <v>20</v>
      </c>
      <c r="L9" s="4" t="s">
        <v>20</v>
      </c>
      <c r="M9" s="4" t="s">
        <v>20</v>
      </c>
      <c r="N9" s="4" t="s">
        <v>20</v>
      </c>
    </row>
    <row r="10" spans="2:39" ht="13.5" customHeight="1" x14ac:dyDescent="0.15">
      <c r="B10" s="99"/>
      <c r="C10" s="20" t="s">
        <v>15</v>
      </c>
      <c r="D10" s="3">
        <v>937</v>
      </c>
      <c r="E10" s="3">
        <v>434</v>
      </c>
      <c r="F10" s="3">
        <v>195</v>
      </c>
      <c r="G10" s="3">
        <v>87</v>
      </c>
      <c r="H10" s="3">
        <v>27</v>
      </c>
      <c r="I10" s="3">
        <v>160</v>
      </c>
      <c r="J10" s="3">
        <v>33</v>
      </c>
      <c r="K10" s="3">
        <v>1</v>
      </c>
      <c r="L10" s="3">
        <v>0</v>
      </c>
      <c r="M10" s="3">
        <v>0</v>
      </c>
      <c r="N10" s="3">
        <v>530</v>
      </c>
    </row>
    <row r="11" spans="2:39" x14ac:dyDescent="0.15">
      <c r="B11" s="104">
        <f>年度表!A1</f>
        <v>43102</v>
      </c>
      <c r="C11" s="20" t="s">
        <v>16</v>
      </c>
      <c r="D11" s="3">
        <v>898</v>
      </c>
      <c r="E11" s="3">
        <v>504</v>
      </c>
      <c r="F11" s="3">
        <v>212</v>
      </c>
      <c r="G11" s="3">
        <v>43</v>
      </c>
      <c r="H11" s="3">
        <v>3</v>
      </c>
      <c r="I11" s="3">
        <v>107</v>
      </c>
      <c r="J11" s="3">
        <v>29</v>
      </c>
      <c r="K11" s="3">
        <v>0</v>
      </c>
      <c r="L11" s="3">
        <v>0</v>
      </c>
      <c r="M11" s="3">
        <v>0</v>
      </c>
      <c r="N11" s="3">
        <v>551</v>
      </c>
    </row>
    <row r="12" spans="2:39" x14ac:dyDescent="0.15">
      <c r="B12" s="43" t="s">
        <v>1364</v>
      </c>
      <c r="C12" s="20" t="s">
        <v>116</v>
      </c>
      <c r="D12" s="3">
        <v>1835</v>
      </c>
      <c r="E12" s="3">
        <v>938</v>
      </c>
      <c r="F12" s="3">
        <v>407</v>
      </c>
      <c r="G12" s="3">
        <v>130</v>
      </c>
      <c r="H12" s="3">
        <v>30</v>
      </c>
      <c r="I12" s="3">
        <v>267</v>
      </c>
      <c r="J12" s="3">
        <v>62</v>
      </c>
      <c r="K12" s="3">
        <v>1</v>
      </c>
      <c r="L12" s="3">
        <v>0</v>
      </c>
      <c r="M12" s="3">
        <v>0</v>
      </c>
      <c r="N12" s="3">
        <v>1081</v>
      </c>
      <c r="AM12" s="27"/>
    </row>
    <row r="13" spans="2:39" x14ac:dyDescent="0.15">
      <c r="B13" s="100"/>
      <c r="C13" s="20"/>
      <c r="D13" s="17" t="s">
        <v>119</v>
      </c>
      <c r="E13" s="17" t="s">
        <v>119</v>
      </c>
      <c r="F13" s="17" t="s">
        <v>119</v>
      </c>
      <c r="G13" s="17" t="s">
        <v>119</v>
      </c>
      <c r="H13" s="17" t="s">
        <v>119</v>
      </c>
      <c r="I13" s="17" t="s">
        <v>119</v>
      </c>
      <c r="J13" s="17" t="s">
        <v>119</v>
      </c>
      <c r="K13" s="17" t="s">
        <v>119</v>
      </c>
      <c r="L13" s="17" t="s">
        <v>119</v>
      </c>
      <c r="M13" s="17" t="s">
        <v>119</v>
      </c>
      <c r="N13" s="17" t="s">
        <v>119</v>
      </c>
    </row>
    <row r="14" spans="2:39" x14ac:dyDescent="0.15">
      <c r="B14" s="103"/>
      <c r="C14" s="21" t="s">
        <v>117</v>
      </c>
      <c r="D14" s="19">
        <v>100</v>
      </c>
      <c r="E14" s="19">
        <v>51.117165999999997</v>
      </c>
      <c r="F14" s="19">
        <v>22.179836000000002</v>
      </c>
      <c r="G14" s="19">
        <v>7.0844649999999998</v>
      </c>
      <c r="H14" s="19">
        <v>1.6348769999999999</v>
      </c>
      <c r="I14" s="19">
        <v>14.550407999999999</v>
      </c>
      <c r="J14" s="19">
        <v>3.3787465000000001</v>
      </c>
      <c r="K14" s="19">
        <v>5.44959E-2</v>
      </c>
      <c r="L14" s="19">
        <v>0</v>
      </c>
      <c r="M14" s="19">
        <v>0</v>
      </c>
      <c r="N14" s="19">
        <v>58.910080000000001</v>
      </c>
    </row>
    <row r="15" spans="2:39" x14ac:dyDescent="0.15">
      <c r="B15" s="5"/>
      <c r="C15" s="22"/>
      <c r="D15" s="4" t="s">
        <v>20</v>
      </c>
      <c r="E15" s="4" t="s">
        <v>20</v>
      </c>
      <c r="F15" s="4" t="s">
        <v>20</v>
      </c>
      <c r="G15" s="4" t="s">
        <v>20</v>
      </c>
      <c r="H15" s="4" t="s">
        <v>20</v>
      </c>
      <c r="I15" s="4" t="s">
        <v>20</v>
      </c>
      <c r="J15" s="4" t="s">
        <v>20</v>
      </c>
      <c r="K15" s="4" t="s">
        <v>20</v>
      </c>
      <c r="L15" s="4" t="s">
        <v>20</v>
      </c>
      <c r="M15" s="4" t="s">
        <v>20</v>
      </c>
      <c r="N15" s="4" t="s">
        <v>20</v>
      </c>
    </row>
    <row r="16" spans="2:39" ht="13.5" customHeight="1" x14ac:dyDescent="0.15">
      <c r="B16" s="100"/>
      <c r="C16" s="20" t="s">
        <v>15</v>
      </c>
      <c r="D16" s="3">
        <v>911</v>
      </c>
      <c r="E16" s="3">
        <v>417</v>
      </c>
      <c r="F16" s="3">
        <v>182</v>
      </c>
      <c r="G16" s="3">
        <v>94</v>
      </c>
      <c r="H16" s="3">
        <v>39</v>
      </c>
      <c r="I16" s="3">
        <v>144</v>
      </c>
      <c r="J16" s="3">
        <v>35</v>
      </c>
      <c r="K16" s="3">
        <v>0</v>
      </c>
      <c r="L16" s="3">
        <v>0</v>
      </c>
      <c r="M16" s="3">
        <v>0</v>
      </c>
      <c r="N16" s="3">
        <v>518</v>
      </c>
    </row>
    <row r="17" spans="2:14" x14ac:dyDescent="0.15">
      <c r="B17" s="104">
        <f>年度表!A2</f>
        <v>43468</v>
      </c>
      <c r="C17" s="20" t="s">
        <v>16</v>
      </c>
      <c r="D17" s="3">
        <v>852</v>
      </c>
      <c r="E17" s="3">
        <v>518</v>
      </c>
      <c r="F17" s="3">
        <v>212</v>
      </c>
      <c r="G17" s="3">
        <v>24</v>
      </c>
      <c r="H17" s="3">
        <v>2</v>
      </c>
      <c r="I17" s="3">
        <v>73</v>
      </c>
      <c r="J17" s="3">
        <v>23</v>
      </c>
      <c r="K17" s="3">
        <v>0</v>
      </c>
      <c r="L17" s="3">
        <v>0</v>
      </c>
      <c r="M17" s="3">
        <v>0</v>
      </c>
      <c r="N17" s="3">
        <v>552</v>
      </c>
    </row>
    <row r="18" spans="2:14" x14ac:dyDescent="0.15">
      <c r="B18" s="43" t="s">
        <v>1364</v>
      </c>
      <c r="C18" s="20" t="s">
        <v>116</v>
      </c>
      <c r="D18" s="3">
        <v>1763</v>
      </c>
      <c r="E18" s="3">
        <v>935</v>
      </c>
      <c r="F18" s="3">
        <v>394</v>
      </c>
      <c r="G18" s="3">
        <v>118</v>
      </c>
      <c r="H18" s="3">
        <v>41</v>
      </c>
      <c r="I18" s="3">
        <v>217</v>
      </c>
      <c r="J18" s="3">
        <v>58</v>
      </c>
      <c r="K18" s="3">
        <v>0</v>
      </c>
      <c r="L18" s="3">
        <v>0</v>
      </c>
      <c r="M18" s="3">
        <v>0</v>
      </c>
      <c r="N18" s="3">
        <v>1070</v>
      </c>
    </row>
    <row r="19" spans="2:14" x14ac:dyDescent="0.15">
      <c r="B19" s="100"/>
      <c r="C19" s="20"/>
      <c r="D19" s="17" t="s">
        <v>119</v>
      </c>
      <c r="E19" s="17" t="s">
        <v>119</v>
      </c>
      <c r="F19" s="17" t="s">
        <v>119</v>
      </c>
      <c r="G19" s="17" t="s">
        <v>119</v>
      </c>
      <c r="H19" s="17" t="s">
        <v>119</v>
      </c>
      <c r="I19" s="17" t="s">
        <v>119</v>
      </c>
      <c r="J19" s="17" t="s">
        <v>119</v>
      </c>
      <c r="K19" s="17" t="s">
        <v>119</v>
      </c>
      <c r="L19" s="17" t="s">
        <v>119</v>
      </c>
      <c r="M19" s="17" t="s">
        <v>119</v>
      </c>
      <c r="N19" s="17" t="s">
        <v>119</v>
      </c>
    </row>
    <row r="20" spans="2:14" x14ac:dyDescent="0.15">
      <c r="B20" s="103"/>
      <c r="C20" s="21" t="s">
        <v>117</v>
      </c>
      <c r="D20" s="19">
        <v>100</v>
      </c>
      <c r="E20" s="19">
        <v>53.034600113442998</v>
      </c>
      <c r="F20" s="19">
        <v>22.34826999432785</v>
      </c>
      <c r="G20" s="19">
        <v>6.693136698808849</v>
      </c>
      <c r="H20" s="19">
        <v>2.3255813953488373</v>
      </c>
      <c r="I20" s="19">
        <v>12.30856</v>
      </c>
      <c r="J20" s="19">
        <v>3.2898468519568915</v>
      </c>
      <c r="K20" s="19">
        <v>0</v>
      </c>
      <c r="L20" s="19">
        <v>0</v>
      </c>
      <c r="M20" s="19">
        <v>0</v>
      </c>
      <c r="N20" s="19">
        <v>60.692002268859902</v>
      </c>
    </row>
    <row r="21" spans="2:14" x14ac:dyDescent="0.15">
      <c r="B21" s="5"/>
      <c r="C21" s="22"/>
      <c r="D21" s="4" t="s">
        <v>20</v>
      </c>
      <c r="E21" s="4" t="s">
        <v>20</v>
      </c>
      <c r="F21" s="4" t="s">
        <v>20</v>
      </c>
      <c r="G21" s="4" t="s">
        <v>20</v>
      </c>
      <c r="H21" s="4" t="s">
        <v>20</v>
      </c>
      <c r="I21" s="4" t="s">
        <v>20</v>
      </c>
      <c r="J21" s="4" t="s">
        <v>20</v>
      </c>
      <c r="K21" s="4" t="s">
        <v>20</v>
      </c>
      <c r="L21" s="4" t="s">
        <v>20</v>
      </c>
      <c r="M21" s="4" t="s">
        <v>20</v>
      </c>
      <c r="N21" s="4" t="s">
        <v>20</v>
      </c>
    </row>
    <row r="22" spans="2:14" ht="13.5" customHeight="1" x14ac:dyDescent="0.15">
      <c r="B22" s="100"/>
      <c r="C22" s="20" t="s">
        <v>15</v>
      </c>
      <c r="D22" s="3">
        <v>916</v>
      </c>
      <c r="E22" s="3">
        <v>443</v>
      </c>
      <c r="F22" s="3">
        <v>181</v>
      </c>
      <c r="G22" s="3">
        <v>76</v>
      </c>
      <c r="H22" s="3">
        <v>27</v>
      </c>
      <c r="I22" s="3">
        <v>156</v>
      </c>
      <c r="J22" s="3">
        <v>32</v>
      </c>
      <c r="K22" s="3">
        <v>1</v>
      </c>
      <c r="L22" s="3">
        <v>0</v>
      </c>
      <c r="M22" s="3">
        <v>0</v>
      </c>
      <c r="N22" s="3">
        <v>524</v>
      </c>
    </row>
    <row r="23" spans="2:14" x14ac:dyDescent="0.15">
      <c r="B23" s="104">
        <f>年度表!A3</f>
        <v>43834</v>
      </c>
      <c r="C23" s="20" t="s">
        <v>16</v>
      </c>
      <c r="D23" s="3">
        <v>847</v>
      </c>
      <c r="E23" s="3">
        <v>489</v>
      </c>
      <c r="F23" s="3">
        <v>227</v>
      </c>
      <c r="G23" s="3">
        <v>35</v>
      </c>
      <c r="H23" s="3">
        <v>3</v>
      </c>
      <c r="I23" s="3">
        <v>80</v>
      </c>
      <c r="J23" s="3">
        <v>11</v>
      </c>
      <c r="K23" s="3">
        <v>2</v>
      </c>
      <c r="L23" s="3">
        <v>0</v>
      </c>
      <c r="M23" s="3">
        <v>0</v>
      </c>
      <c r="N23" s="3">
        <v>522</v>
      </c>
    </row>
    <row r="24" spans="2:14" x14ac:dyDescent="0.15">
      <c r="B24" s="43" t="s">
        <v>1364</v>
      </c>
      <c r="C24" s="20" t="s">
        <v>116</v>
      </c>
      <c r="D24" s="3">
        <v>1763</v>
      </c>
      <c r="E24" s="3">
        <v>932</v>
      </c>
      <c r="F24" s="3">
        <v>408</v>
      </c>
      <c r="G24" s="3">
        <v>111</v>
      </c>
      <c r="H24" s="3">
        <v>30</v>
      </c>
      <c r="I24" s="3">
        <v>236</v>
      </c>
      <c r="J24" s="3">
        <v>43</v>
      </c>
      <c r="K24" s="3">
        <v>3</v>
      </c>
      <c r="L24" s="3">
        <v>0</v>
      </c>
      <c r="M24" s="3">
        <v>0</v>
      </c>
      <c r="N24" s="3">
        <v>1046</v>
      </c>
    </row>
    <row r="25" spans="2:14" x14ac:dyDescent="0.15">
      <c r="B25" s="99"/>
      <c r="C25" s="20"/>
      <c r="D25" s="17" t="s">
        <v>119</v>
      </c>
      <c r="E25" s="17" t="s">
        <v>119</v>
      </c>
      <c r="F25" s="17" t="s">
        <v>119</v>
      </c>
      <c r="G25" s="17" t="s">
        <v>119</v>
      </c>
      <c r="H25" s="17" t="s">
        <v>119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119</v>
      </c>
      <c r="N25" s="17" t="s">
        <v>119</v>
      </c>
    </row>
    <row r="26" spans="2:14" x14ac:dyDescent="0.15">
      <c r="B26" s="101"/>
      <c r="C26" s="21" t="s">
        <v>117</v>
      </c>
      <c r="D26" s="19">
        <v>100</v>
      </c>
      <c r="E26" s="19">
        <v>52.864435621100391</v>
      </c>
      <c r="F26" s="19">
        <v>23.142370958593304</v>
      </c>
      <c r="G26" s="19">
        <v>6.2960862166761205</v>
      </c>
      <c r="H26" s="19">
        <v>1.7016449234259785</v>
      </c>
      <c r="I26" s="19">
        <v>13.386273397617698</v>
      </c>
      <c r="J26" s="19">
        <v>2.4390243902439024</v>
      </c>
      <c r="K26" s="19">
        <v>0.17016449234259784</v>
      </c>
      <c r="L26" s="19">
        <v>0</v>
      </c>
      <c r="M26" s="19">
        <v>0</v>
      </c>
      <c r="N26" s="19">
        <v>59.330686330119121</v>
      </c>
    </row>
    <row r="27" spans="2:14" x14ac:dyDescent="0.15">
      <c r="B27" s="5"/>
      <c r="C27" s="22"/>
      <c r="D27" s="4" t="s">
        <v>20</v>
      </c>
      <c r="E27" s="4" t="s">
        <v>20</v>
      </c>
      <c r="F27" s="4" t="s">
        <v>20</v>
      </c>
      <c r="G27" s="4" t="s">
        <v>20</v>
      </c>
      <c r="H27" s="4" t="s">
        <v>20</v>
      </c>
      <c r="I27" s="4" t="s">
        <v>20</v>
      </c>
      <c r="J27" s="4" t="s">
        <v>20</v>
      </c>
      <c r="K27" s="4" t="s">
        <v>20</v>
      </c>
      <c r="L27" s="4" t="s">
        <v>20</v>
      </c>
      <c r="M27" s="4" t="s">
        <v>20</v>
      </c>
      <c r="N27" s="4" t="s">
        <v>20</v>
      </c>
    </row>
    <row r="28" spans="2:14" ht="13.5" customHeight="1" x14ac:dyDescent="0.15">
      <c r="B28" s="100"/>
      <c r="C28" s="20" t="s">
        <v>15</v>
      </c>
      <c r="D28" s="3">
        <f>SUM(E28:K28)</f>
        <v>870</v>
      </c>
      <c r="E28" s="3">
        <v>451</v>
      </c>
      <c r="F28" s="3">
        <v>190</v>
      </c>
      <c r="G28" s="3">
        <v>2</v>
      </c>
      <c r="H28" s="3">
        <v>23</v>
      </c>
      <c r="I28" s="3">
        <v>112</v>
      </c>
      <c r="J28" s="3">
        <v>90</v>
      </c>
      <c r="K28" s="3">
        <v>2</v>
      </c>
      <c r="L28" s="3">
        <v>0</v>
      </c>
      <c r="M28" s="3">
        <v>0</v>
      </c>
      <c r="N28" s="3">
        <v>518</v>
      </c>
    </row>
    <row r="29" spans="2:14" x14ac:dyDescent="0.15">
      <c r="B29" s="104">
        <f>年度表!A4</f>
        <v>44200</v>
      </c>
      <c r="C29" s="20" t="s">
        <v>16</v>
      </c>
      <c r="D29" s="3">
        <f>SUM(E29:K29)</f>
        <v>836</v>
      </c>
      <c r="E29" s="3">
        <v>512</v>
      </c>
      <c r="F29" s="3">
        <v>191</v>
      </c>
      <c r="G29" s="3">
        <v>0</v>
      </c>
      <c r="H29" s="3">
        <v>2</v>
      </c>
      <c r="I29" s="3">
        <v>77</v>
      </c>
      <c r="J29" s="3">
        <v>53</v>
      </c>
      <c r="K29" s="3">
        <v>1</v>
      </c>
      <c r="L29" s="3">
        <v>0</v>
      </c>
      <c r="M29" s="3">
        <v>0</v>
      </c>
      <c r="N29" s="3">
        <v>556</v>
      </c>
    </row>
    <row r="30" spans="2:14" x14ac:dyDescent="0.15">
      <c r="B30" s="43" t="s">
        <v>1364</v>
      </c>
      <c r="C30" s="20" t="s">
        <v>116</v>
      </c>
      <c r="D30" s="3">
        <f>SUM(E30:K30)</f>
        <v>1706</v>
      </c>
      <c r="E30" s="3">
        <v>963</v>
      </c>
      <c r="F30" s="3">
        <v>381</v>
      </c>
      <c r="G30" s="3">
        <v>2</v>
      </c>
      <c r="H30" s="3">
        <v>25</v>
      </c>
      <c r="I30" s="3">
        <v>189</v>
      </c>
      <c r="J30" s="3">
        <v>143</v>
      </c>
      <c r="K30" s="3">
        <v>3</v>
      </c>
      <c r="L30" s="3">
        <v>0</v>
      </c>
      <c r="M30" s="3">
        <v>0</v>
      </c>
      <c r="N30" s="3">
        <v>1074</v>
      </c>
    </row>
    <row r="31" spans="2:14" x14ac:dyDescent="0.15">
      <c r="B31" s="100"/>
      <c r="C31" s="20"/>
      <c r="D31" s="17" t="s">
        <v>120</v>
      </c>
      <c r="E31" s="17" t="s">
        <v>119</v>
      </c>
      <c r="F31" s="17" t="s">
        <v>119</v>
      </c>
      <c r="G31" s="17" t="s">
        <v>119</v>
      </c>
      <c r="H31" s="17" t="s">
        <v>119</v>
      </c>
      <c r="I31" s="17" t="s">
        <v>119</v>
      </c>
      <c r="J31" s="17" t="s">
        <v>119</v>
      </c>
      <c r="K31" s="17" t="s">
        <v>119</v>
      </c>
      <c r="L31" s="17" t="s">
        <v>119</v>
      </c>
      <c r="M31" s="17" t="s">
        <v>119</v>
      </c>
      <c r="N31" s="17" t="s">
        <v>119</v>
      </c>
    </row>
    <row r="32" spans="2:14" x14ac:dyDescent="0.15">
      <c r="B32" s="103"/>
      <c r="C32" s="21" t="s">
        <v>117</v>
      </c>
      <c r="D32" s="116">
        <v>100</v>
      </c>
      <c r="E32" s="19">
        <f t="shared" ref="E32:N32" si="0">IF($D$30&lt;&gt;0,E30/$D$30*100,"-")</f>
        <v>56.447831184056277</v>
      </c>
      <c r="F32" s="19">
        <f t="shared" si="0"/>
        <v>22.332942555685815</v>
      </c>
      <c r="G32" s="19">
        <f t="shared" si="0"/>
        <v>0.11723329425556857</v>
      </c>
      <c r="H32" s="19">
        <f t="shared" si="0"/>
        <v>1.4654161781946073</v>
      </c>
      <c r="I32" s="19">
        <f t="shared" si="0"/>
        <v>11.078546307151232</v>
      </c>
      <c r="J32" s="19">
        <f t="shared" si="0"/>
        <v>8.3821805392731541</v>
      </c>
      <c r="K32" s="19">
        <f t="shared" si="0"/>
        <v>0.17584994138335289</v>
      </c>
      <c r="L32" s="19">
        <f t="shared" si="0"/>
        <v>0</v>
      </c>
      <c r="M32" s="19">
        <f t="shared" si="0"/>
        <v>0</v>
      </c>
      <c r="N32" s="19">
        <f t="shared" si="0"/>
        <v>62.954279015240331</v>
      </c>
    </row>
    <row r="33" spans="2:15" x14ac:dyDescent="0.15">
      <c r="B33" s="5"/>
      <c r="C33" s="22"/>
      <c r="D33" s="4" t="s">
        <v>20</v>
      </c>
      <c r="E33" s="4" t="s">
        <v>20</v>
      </c>
      <c r="F33" s="4" t="s">
        <v>20</v>
      </c>
      <c r="G33" s="4" t="s">
        <v>20</v>
      </c>
      <c r="H33" s="4" t="s">
        <v>20</v>
      </c>
      <c r="I33" s="4" t="s">
        <v>20</v>
      </c>
      <c r="J33" s="4" t="s">
        <v>20</v>
      </c>
      <c r="K33" s="4" t="s">
        <v>20</v>
      </c>
      <c r="L33" s="4" t="s">
        <v>20</v>
      </c>
      <c r="M33" s="4" t="s">
        <v>20</v>
      </c>
      <c r="N33" s="4" t="s">
        <v>20</v>
      </c>
    </row>
    <row r="34" spans="2:15" ht="13.5" customHeight="1" x14ac:dyDescent="0.15">
      <c r="B34" s="100"/>
      <c r="C34" s="20" t="s">
        <v>15</v>
      </c>
      <c r="D34" s="3">
        <v>855</v>
      </c>
      <c r="E34" s="3">
        <v>511</v>
      </c>
      <c r="F34" s="3">
        <v>134</v>
      </c>
      <c r="G34" s="3">
        <v>40</v>
      </c>
      <c r="H34" s="3">
        <v>26</v>
      </c>
      <c r="I34" s="3">
        <v>103</v>
      </c>
      <c r="J34" s="3">
        <v>41</v>
      </c>
      <c r="K34" s="3">
        <v>0</v>
      </c>
      <c r="L34" s="3">
        <v>0</v>
      </c>
      <c r="M34" s="3">
        <v>0</v>
      </c>
      <c r="N34" s="3">
        <v>576</v>
      </c>
    </row>
    <row r="35" spans="2:15" x14ac:dyDescent="0.15">
      <c r="B35" s="104">
        <f>年度表!A5</f>
        <v>44566</v>
      </c>
      <c r="C35" s="20" t="s">
        <v>16</v>
      </c>
      <c r="D35" s="3">
        <v>807</v>
      </c>
      <c r="E35" s="3">
        <v>521</v>
      </c>
      <c r="F35" s="3">
        <v>169</v>
      </c>
      <c r="G35" s="3">
        <v>24</v>
      </c>
      <c r="H35" s="3">
        <v>0</v>
      </c>
      <c r="I35" s="3">
        <v>63</v>
      </c>
      <c r="J35" s="3">
        <v>30</v>
      </c>
      <c r="K35" s="3">
        <v>0</v>
      </c>
      <c r="L35" s="3">
        <v>0</v>
      </c>
      <c r="M35" s="3">
        <v>0</v>
      </c>
      <c r="N35" s="3">
        <v>550</v>
      </c>
    </row>
    <row r="36" spans="2:15" x14ac:dyDescent="0.15">
      <c r="B36" s="43" t="s">
        <v>1364</v>
      </c>
      <c r="C36" s="20" t="s">
        <v>116</v>
      </c>
      <c r="D36" s="3">
        <f>SUM(D34:D35)</f>
        <v>1662</v>
      </c>
      <c r="E36" s="3">
        <f t="shared" ref="E36:N38" si="1">SUM(E34:E35)</f>
        <v>1032</v>
      </c>
      <c r="F36" s="3">
        <f t="shared" si="1"/>
        <v>303</v>
      </c>
      <c r="G36" s="3">
        <f t="shared" si="1"/>
        <v>64</v>
      </c>
      <c r="H36" s="3">
        <f t="shared" si="1"/>
        <v>26</v>
      </c>
      <c r="I36" s="3">
        <f t="shared" si="1"/>
        <v>166</v>
      </c>
      <c r="J36" s="3">
        <f t="shared" si="1"/>
        <v>71</v>
      </c>
      <c r="K36" s="3">
        <f t="shared" si="1"/>
        <v>0</v>
      </c>
      <c r="L36" s="3">
        <f t="shared" si="1"/>
        <v>0</v>
      </c>
      <c r="M36" s="3">
        <f t="shared" si="1"/>
        <v>0</v>
      </c>
      <c r="N36" s="3">
        <f t="shared" si="1"/>
        <v>1126</v>
      </c>
    </row>
    <row r="37" spans="2:15" x14ac:dyDescent="0.15">
      <c r="B37" s="99"/>
      <c r="C37" s="20"/>
      <c r="K37" s="3">
        <f t="shared" si="1"/>
        <v>0</v>
      </c>
      <c r="L37" s="3">
        <f t="shared" si="1"/>
        <v>0</v>
      </c>
      <c r="M37" s="3">
        <f t="shared" si="1"/>
        <v>0</v>
      </c>
    </row>
    <row r="38" spans="2:15" ht="14.25" thickBot="1" x14ac:dyDescent="0.2">
      <c r="B38" s="102"/>
      <c r="C38" s="148" t="s">
        <v>117</v>
      </c>
      <c r="D38" s="124">
        <f>IF($D$36&lt;&gt;0,D36/$D$36*100,"-")</f>
        <v>100</v>
      </c>
      <c r="E38" s="151">
        <f>IF($D$36&lt;&gt;0,E36/$D$36*100,"-")</f>
        <v>62.093862815884485</v>
      </c>
      <c r="F38" s="151">
        <f t="shared" ref="F38:N38" si="2">IF($D$36&lt;&gt;0,F36/$D$36*100,"-")</f>
        <v>18.231046931407942</v>
      </c>
      <c r="G38" s="151">
        <f t="shared" si="2"/>
        <v>3.8507821901323709</v>
      </c>
      <c r="H38" s="151">
        <f t="shared" si="2"/>
        <v>1.5643802647412757</v>
      </c>
      <c r="I38" s="151">
        <f t="shared" si="2"/>
        <v>9.9879663056558368</v>
      </c>
      <c r="J38" s="151">
        <f t="shared" si="2"/>
        <v>4.2719614921780984</v>
      </c>
      <c r="K38" s="119">
        <f t="shared" si="1"/>
        <v>0</v>
      </c>
      <c r="L38" s="119">
        <f t="shared" si="1"/>
        <v>0</v>
      </c>
      <c r="M38" s="119">
        <f t="shared" si="1"/>
        <v>0</v>
      </c>
      <c r="N38" s="151">
        <f t="shared" si="2"/>
        <v>67.749699157641402</v>
      </c>
      <c r="O38" s="152"/>
    </row>
    <row r="39" spans="2:15" x14ac:dyDescent="0.15">
      <c r="B39" s="1" t="s">
        <v>1304</v>
      </c>
    </row>
    <row r="40" spans="2:15" x14ac:dyDescent="0.15">
      <c r="B40" s="1" t="s">
        <v>96</v>
      </c>
    </row>
  </sheetData>
  <mergeCells count="13">
    <mergeCell ref="N4:N8"/>
    <mergeCell ref="L4:M6"/>
    <mergeCell ref="L7:L8"/>
    <mergeCell ref="B4:C8"/>
    <mergeCell ref="D4:D8"/>
    <mergeCell ref="J4:J8"/>
    <mergeCell ref="K4:K8"/>
    <mergeCell ref="M7:M8"/>
    <mergeCell ref="I4:I8"/>
    <mergeCell ref="E5:E8"/>
    <mergeCell ref="F5:F8"/>
    <mergeCell ref="G5:G8"/>
    <mergeCell ref="H5:H8"/>
  </mergeCells>
  <phoneticPr fontId="9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A3EAEE-E5C6-4951-978D-20625B678B38}">
            <xm:f>年度表!$I$27</xm:f>
            <x14:dxf>
              <numFmt numFmtId="194" formatCode="&quot;令&quot;&quot;和&quot;&quot;元&quot;&quot;年&quot;"/>
            </x14:dxf>
          </x14:cfRule>
          <xm:sqref>B9:B38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CCFFCC"/>
    <pageSetUpPr fitToPage="1"/>
  </sheetPr>
  <dimension ref="B2:N14"/>
  <sheetViews>
    <sheetView zoomScaleSheetLayoutView="100" workbookViewId="0">
      <selection activeCell="N14" sqref="B3:N14"/>
    </sheetView>
  </sheetViews>
  <sheetFormatPr defaultColWidth="2.625" defaultRowHeight="13.5" x14ac:dyDescent="0.15"/>
  <cols>
    <col min="1" max="1" width="2.625" style="1"/>
    <col min="2" max="2" width="14.25" style="1" bestFit="1" customWidth="1"/>
    <col min="3" max="14" width="5.625" style="1" customWidth="1"/>
    <col min="15" max="16384" width="2.625" style="1"/>
  </cols>
  <sheetData>
    <row r="2" spans="2:14" x14ac:dyDescent="0.15">
      <c r="B2" s="7" t="s">
        <v>1163</v>
      </c>
    </row>
    <row r="3" spans="2:14" ht="2.1" customHeight="1" thickBot="1" x14ac:dyDescent="0.2">
      <c r="B3" s="7"/>
    </row>
    <row r="4" spans="2:14" x14ac:dyDescent="0.15">
      <c r="B4" s="217" t="s">
        <v>115</v>
      </c>
      <c r="C4" s="229" t="s">
        <v>14</v>
      </c>
      <c r="D4" s="222" t="s">
        <v>178</v>
      </c>
      <c r="E4" s="239"/>
      <c r="F4" s="239"/>
      <c r="G4" s="239"/>
      <c r="H4" s="239"/>
      <c r="I4" s="239"/>
      <c r="J4" s="222" t="s">
        <v>184</v>
      </c>
      <c r="K4" s="239"/>
      <c r="L4" s="239"/>
      <c r="M4" s="239"/>
      <c r="N4" s="239"/>
    </row>
    <row r="5" spans="2:14" x14ac:dyDescent="0.15">
      <c r="B5" s="226"/>
      <c r="C5" s="230"/>
      <c r="D5" s="271" t="s">
        <v>116</v>
      </c>
      <c r="E5" s="10"/>
      <c r="F5" s="246" t="s">
        <v>180</v>
      </c>
      <c r="G5" s="246" t="s">
        <v>181</v>
      </c>
      <c r="H5" s="246" t="s">
        <v>182</v>
      </c>
      <c r="I5" s="246" t="s">
        <v>183</v>
      </c>
      <c r="J5" s="246" t="s">
        <v>116</v>
      </c>
      <c r="K5" s="246" t="s">
        <v>180</v>
      </c>
      <c r="L5" s="246" t="s">
        <v>181</v>
      </c>
      <c r="M5" s="246" t="s">
        <v>182</v>
      </c>
      <c r="N5" s="271" t="s">
        <v>183</v>
      </c>
    </row>
    <row r="6" spans="2:14" ht="81.75" customHeight="1" x14ac:dyDescent="0.15">
      <c r="B6" s="218"/>
      <c r="C6" s="231"/>
      <c r="D6" s="231"/>
      <c r="E6" s="41" t="s">
        <v>179</v>
      </c>
      <c r="F6" s="248"/>
      <c r="G6" s="248"/>
      <c r="H6" s="248"/>
      <c r="I6" s="248"/>
      <c r="J6" s="248"/>
      <c r="K6" s="248"/>
      <c r="L6" s="248"/>
      <c r="M6" s="248"/>
      <c r="N6" s="231"/>
    </row>
    <row r="7" spans="2:14" x14ac:dyDescent="0.15">
      <c r="B7" s="5"/>
      <c r="C7" s="4" t="s">
        <v>20</v>
      </c>
      <c r="D7" s="4" t="s">
        <v>20</v>
      </c>
      <c r="E7" s="4" t="s">
        <v>20</v>
      </c>
      <c r="F7" s="4" t="s">
        <v>20</v>
      </c>
      <c r="G7" s="4" t="s">
        <v>20</v>
      </c>
      <c r="H7" s="4" t="s">
        <v>20</v>
      </c>
      <c r="I7" s="4" t="s">
        <v>20</v>
      </c>
      <c r="J7" s="4" t="s">
        <v>20</v>
      </c>
      <c r="K7" s="4" t="s">
        <v>20</v>
      </c>
      <c r="L7" s="4" t="s">
        <v>20</v>
      </c>
      <c r="M7" s="4" t="s">
        <v>20</v>
      </c>
      <c r="N7" s="4" t="s">
        <v>20</v>
      </c>
    </row>
    <row r="8" spans="2:14" x14ac:dyDescent="0.15">
      <c r="B8" s="105">
        <f>年度表!A1</f>
        <v>43102</v>
      </c>
      <c r="C8" s="3">
        <v>264</v>
      </c>
      <c r="D8" s="3">
        <v>235</v>
      </c>
      <c r="E8" s="3">
        <v>115</v>
      </c>
      <c r="F8" s="3">
        <v>0</v>
      </c>
      <c r="G8" s="3">
        <v>174</v>
      </c>
      <c r="H8" s="3">
        <v>59</v>
      </c>
      <c r="I8" s="3">
        <v>2</v>
      </c>
      <c r="J8" s="3">
        <v>29</v>
      </c>
      <c r="K8" s="3">
        <v>0</v>
      </c>
      <c r="L8" s="3">
        <v>11</v>
      </c>
      <c r="M8" s="3">
        <v>16</v>
      </c>
      <c r="N8" s="3">
        <v>2</v>
      </c>
    </row>
    <row r="9" spans="2:14" x14ac:dyDescent="0.15">
      <c r="B9" s="105">
        <f>年度表!A2</f>
        <v>43468</v>
      </c>
      <c r="C9" s="3">
        <v>215</v>
      </c>
      <c r="D9" s="3">
        <v>194</v>
      </c>
      <c r="E9" s="3">
        <v>96</v>
      </c>
      <c r="F9" s="3">
        <v>2</v>
      </c>
      <c r="G9" s="3">
        <v>122</v>
      </c>
      <c r="H9" s="3">
        <v>65</v>
      </c>
      <c r="I9" s="3">
        <v>5</v>
      </c>
      <c r="J9" s="3">
        <v>21</v>
      </c>
      <c r="K9" s="3">
        <v>0</v>
      </c>
      <c r="L9" s="3">
        <v>9</v>
      </c>
      <c r="M9" s="3">
        <v>12</v>
      </c>
      <c r="N9" s="3">
        <v>0</v>
      </c>
    </row>
    <row r="10" spans="2:14" x14ac:dyDescent="0.15">
      <c r="B10" s="105">
        <f>年度表!A3</f>
        <v>43834</v>
      </c>
      <c r="C10" s="3">
        <v>236</v>
      </c>
      <c r="D10" s="3">
        <v>215</v>
      </c>
      <c r="E10" s="3">
        <v>117</v>
      </c>
      <c r="F10" s="3">
        <v>2</v>
      </c>
      <c r="G10" s="3">
        <v>149</v>
      </c>
      <c r="H10" s="3">
        <v>64</v>
      </c>
      <c r="I10" s="3">
        <v>0</v>
      </c>
      <c r="J10" s="3">
        <v>21</v>
      </c>
      <c r="K10" s="3">
        <v>0</v>
      </c>
      <c r="L10" s="3">
        <v>7</v>
      </c>
      <c r="M10" s="3">
        <v>14</v>
      </c>
      <c r="N10" s="3">
        <v>0</v>
      </c>
    </row>
    <row r="11" spans="2:14" x14ac:dyDescent="0.15">
      <c r="B11" s="105">
        <f>年度表!A4</f>
        <v>44200</v>
      </c>
      <c r="C11" s="31">
        <v>188</v>
      </c>
      <c r="D11" s="3">
        <v>171</v>
      </c>
      <c r="E11" s="3">
        <v>131</v>
      </c>
      <c r="F11" s="3">
        <v>4</v>
      </c>
      <c r="G11" s="3">
        <v>111</v>
      </c>
      <c r="H11" s="3">
        <v>56</v>
      </c>
      <c r="I11" s="3">
        <v>0</v>
      </c>
      <c r="J11" s="3">
        <v>17</v>
      </c>
      <c r="K11" s="3">
        <v>1</v>
      </c>
      <c r="L11" s="3">
        <v>4</v>
      </c>
      <c r="M11" s="3">
        <v>11</v>
      </c>
      <c r="N11" s="3">
        <v>1</v>
      </c>
    </row>
    <row r="12" spans="2:14" ht="14.25" thickBot="1" x14ac:dyDescent="0.2">
      <c r="B12" s="106">
        <f>年度表!A5</f>
        <v>44566</v>
      </c>
      <c r="C12" s="76">
        <v>166</v>
      </c>
      <c r="D12" s="76">
        <f>SUM(F12:I12)</f>
        <v>146</v>
      </c>
      <c r="E12" s="124">
        <v>81</v>
      </c>
      <c r="F12" s="76">
        <v>5</v>
      </c>
      <c r="G12" s="76">
        <f>14+2+52+32+1+1</f>
        <v>102</v>
      </c>
      <c r="H12" s="76">
        <f>2+3+2+4+1+3+4+3+3+2+4+4+4</f>
        <v>39</v>
      </c>
      <c r="I12" s="119">
        <v>0</v>
      </c>
      <c r="J12" s="76">
        <v>20</v>
      </c>
      <c r="K12" s="119">
        <v>0</v>
      </c>
      <c r="L12" s="124">
        <v>12</v>
      </c>
      <c r="M12" s="124">
        <v>8</v>
      </c>
      <c r="N12" s="119">
        <v>0</v>
      </c>
    </row>
    <row r="13" spans="2:14" x14ac:dyDescent="0.15">
      <c r="B13" s="1" t="s">
        <v>1134</v>
      </c>
    </row>
    <row r="14" spans="2:14" x14ac:dyDescent="0.15">
      <c r="B14" s="1" t="s">
        <v>96</v>
      </c>
    </row>
  </sheetData>
  <mergeCells count="14">
    <mergeCell ref="N5:N6"/>
    <mergeCell ref="J4:N4"/>
    <mergeCell ref="I5:I6"/>
    <mergeCell ref="D4:I4"/>
    <mergeCell ref="J5:J6"/>
    <mergeCell ref="K5:K6"/>
    <mergeCell ref="L5:L6"/>
    <mergeCell ref="M5:M6"/>
    <mergeCell ref="H5:H6"/>
    <mergeCell ref="B4:B6"/>
    <mergeCell ref="C4:C6"/>
    <mergeCell ref="D5:D6"/>
    <mergeCell ref="F5:F6"/>
    <mergeCell ref="G5:G6"/>
  </mergeCells>
  <phoneticPr fontId="9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8E8CFCB-346D-444F-BDB5-2CD94E85EE1B}">
            <xm:f>年度表!$I$27</xm:f>
            <x14:dxf>
              <numFmt numFmtId="193" formatCode="&quot;令&quot;&quot;和&quot;&quot;元&quot;&quot;年&quot;&quot;3月卒&quot;"/>
            </x14:dxf>
          </x14:cfRule>
          <xm:sqref>B7:B12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CCFFCC"/>
    <pageSetUpPr fitToPage="1"/>
  </sheetPr>
  <dimension ref="B2:W13"/>
  <sheetViews>
    <sheetView topLeftCell="B7" zoomScaleSheetLayoutView="100" workbookViewId="0">
      <selection activeCell="W13" sqref="B3:W13"/>
    </sheetView>
  </sheetViews>
  <sheetFormatPr defaultColWidth="2.625" defaultRowHeight="13.5" x14ac:dyDescent="0.15"/>
  <cols>
    <col min="1" max="1" width="2.625" style="1"/>
    <col min="2" max="2" width="14.25" style="1" bestFit="1" customWidth="1"/>
    <col min="3" max="3" width="4.5" style="1" bestFit="1" customWidth="1"/>
    <col min="4" max="23" width="4.5" style="1" customWidth="1"/>
    <col min="24" max="16384" width="2.625" style="1"/>
  </cols>
  <sheetData>
    <row r="2" spans="2:23" x14ac:dyDescent="0.15">
      <c r="B2" s="7" t="s">
        <v>1164</v>
      </c>
    </row>
    <row r="3" spans="2:23" ht="2.1" customHeight="1" thickBot="1" x14ac:dyDescent="0.2">
      <c r="B3" s="7"/>
    </row>
    <row r="4" spans="2:23" x14ac:dyDescent="0.15">
      <c r="B4" s="217" t="s">
        <v>115</v>
      </c>
      <c r="C4" s="229" t="s">
        <v>14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2:23" ht="204" x14ac:dyDescent="0.15">
      <c r="B5" s="218"/>
      <c r="C5" s="231"/>
      <c r="D5" s="42" t="s">
        <v>1117</v>
      </c>
      <c r="E5" s="42" t="s">
        <v>185</v>
      </c>
      <c r="F5" s="42" t="s">
        <v>1118</v>
      </c>
      <c r="G5" s="42" t="s">
        <v>186</v>
      </c>
      <c r="H5" s="42" t="s">
        <v>187</v>
      </c>
      <c r="I5" s="42" t="s">
        <v>188</v>
      </c>
      <c r="J5" s="42" t="s">
        <v>189</v>
      </c>
      <c r="K5" s="42" t="s">
        <v>1119</v>
      </c>
      <c r="L5" s="42" t="s">
        <v>1120</v>
      </c>
      <c r="M5" s="42" t="s">
        <v>1121</v>
      </c>
      <c r="N5" s="42" t="s">
        <v>1122</v>
      </c>
      <c r="O5" s="42" t="s">
        <v>1123</v>
      </c>
      <c r="P5" s="42" t="s">
        <v>1124</v>
      </c>
      <c r="Q5" s="42" t="s">
        <v>1125</v>
      </c>
      <c r="R5" s="42" t="s">
        <v>1126</v>
      </c>
      <c r="S5" s="42" t="s">
        <v>1127</v>
      </c>
      <c r="T5" s="42" t="s">
        <v>190</v>
      </c>
      <c r="U5" s="42" t="s">
        <v>192</v>
      </c>
      <c r="V5" s="42" t="s">
        <v>193</v>
      </c>
      <c r="W5" s="42" t="s">
        <v>191</v>
      </c>
    </row>
    <row r="6" spans="2:23" x14ac:dyDescent="0.15">
      <c r="B6" s="5"/>
      <c r="C6" s="4" t="s">
        <v>20</v>
      </c>
      <c r="D6" s="4" t="s">
        <v>20</v>
      </c>
      <c r="E6" s="4" t="s">
        <v>20</v>
      </c>
      <c r="F6" s="4" t="s">
        <v>20</v>
      </c>
      <c r="G6" s="4" t="s">
        <v>20</v>
      </c>
      <c r="H6" s="4" t="s">
        <v>20</v>
      </c>
      <c r="I6" s="4" t="s">
        <v>20</v>
      </c>
      <c r="J6" s="4" t="s">
        <v>20</v>
      </c>
      <c r="K6" s="4" t="s">
        <v>20</v>
      </c>
      <c r="L6" s="4" t="s">
        <v>20</v>
      </c>
      <c r="M6" s="4" t="s">
        <v>20</v>
      </c>
      <c r="N6" s="4" t="s">
        <v>20</v>
      </c>
      <c r="O6" s="4" t="s">
        <v>20</v>
      </c>
      <c r="P6" s="4" t="s">
        <v>20</v>
      </c>
      <c r="Q6" s="4" t="s">
        <v>20</v>
      </c>
      <c r="R6" s="4" t="s">
        <v>20</v>
      </c>
      <c r="S6" s="4" t="s">
        <v>20</v>
      </c>
      <c r="T6" s="4" t="s">
        <v>20</v>
      </c>
      <c r="U6" s="4" t="s">
        <v>20</v>
      </c>
      <c r="V6" s="4" t="s">
        <v>20</v>
      </c>
      <c r="W6" s="4" t="s">
        <v>20</v>
      </c>
    </row>
    <row r="7" spans="2:23" x14ac:dyDescent="0.15">
      <c r="B7" s="105">
        <f>年度表!A1</f>
        <v>43102</v>
      </c>
      <c r="C7" s="3">
        <v>235</v>
      </c>
      <c r="D7" s="3">
        <v>0</v>
      </c>
      <c r="E7" s="3">
        <v>0</v>
      </c>
      <c r="F7" s="3">
        <v>0</v>
      </c>
      <c r="G7" s="3">
        <v>15</v>
      </c>
      <c r="H7" s="3">
        <v>159</v>
      </c>
      <c r="I7" s="3">
        <v>2</v>
      </c>
      <c r="J7" s="3">
        <v>0</v>
      </c>
      <c r="K7" s="3">
        <v>7</v>
      </c>
      <c r="L7" s="3">
        <v>7</v>
      </c>
      <c r="M7" s="3">
        <v>0</v>
      </c>
      <c r="N7" s="3">
        <v>0</v>
      </c>
      <c r="O7" s="3">
        <v>1</v>
      </c>
      <c r="P7" s="3">
        <v>9</v>
      </c>
      <c r="Q7" s="3">
        <v>13</v>
      </c>
      <c r="R7" s="3">
        <v>0</v>
      </c>
      <c r="S7" s="3">
        <v>8</v>
      </c>
      <c r="T7" s="3">
        <v>4</v>
      </c>
      <c r="U7" s="3">
        <v>3</v>
      </c>
      <c r="V7" s="3">
        <v>5</v>
      </c>
      <c r="W7" s="3">
        <v>2</v>
      </c>
    </row>
    <row r="8" spans="2:23" x14ac:dyDescent="0.15">
      <c r="B8" s="105">
        <f>年度表!A2</f>
        <v>43468</v>
      </c>
      <c r="C8" s="3">
        <v>194</v>
      </c>
      <c r="D8" s="3">
        <v>2</v>
      </c>
      <c r="E8" s="3">
        <v>0</v>
      </c>
      <c r="F8" s="3">
        <v>0</v>
      </c>
      <c r="G8" s="3">
        <v>20</v>
      </c>
      <c r="H8" s="3">
        <v>102</v>
      </c>
      <c r="I8" s="3">
        <v>2</v>
      </c>
      <c r="J8" s="3">
        <v>0</v>
      </c>
      <c r="K8" s="3">
        <v>9</v>
      </c>
      <c r="L8" s="3">
        <v>15</v>
      </c>
      <c r="M8" s="3">
        <v>0</v>
      </c>
      <c r="N8" s="3">
        <v>0</v>
      </c>
      <c r="O8" s="3">
        <v>3</v>
      </c>
      <c r="P8" s="3">
        <v>10</v>
      </c>
      <c r="Q8" s="3">
        <v>8</v>
      </c>
      <c r="R8" s="3">
        <v>0</v>
      </c>
      <c r="S8" s="3">
        <v>5</v>
      </c>
      <c r="T8" s="3">
        <v>1</v>
      </c>
      <c r="U8" s="3">
        <v>4</v>
      </c>
      <c r="V8" s="3">
        <v>8</v>
      </c>
      <c r="W8" s="3">
        <v>5</v>
      </c>
    </row>
    <row r="9" spans="2:23" x14ac:dyDescent="0.15">
      <c r="B9" s="105">
        <f>年度表!A3</f>
        <v>43834</v>
      </c>
      <c r="C9" s="3">
        <v>215</v>
      </c>
      <c r="D9" s="3">
        <v>2</v>
      </c>
      <c r="E9" s="3">
        <v>0</v>
      </c>
      <c r="F9" s="3">
        <v>0</v>
      </c>
      <c r="G9" s="3">
        <v>25</v>
      </c>
      <c r="H9" s="3">
        <v>124</v>
      </c>
      <c r="I9" s="3">
        <v>8</v>
      </c>
      <c r="J9" s="3">
        <v>1</v>
      </c>
      <c r="K9" s="3">
        <v>3</v>
      </c>
      <c r="L9" s="3">
        <v>17</v>
      </c>
      <c r="M9" s="3">
        <v>0</v>
      </c>
      <c r="N9" s="3">
        <v>0</v>
      </c>
      <c r="O9" s="3">
        <v>0</v>
      </c>
      <c r="P9" s="3">
        <v>10</v>
      </c>
      <c r="Q9" s="3">
        <v>1</v>
      </c>
      <c r="R9" s="3">
        <v>0</v>
      </c>
      <c r="S9" s="3">
        <v>11</v>
      </c>
      <c r="T9" s="3">
        <v>4</v>
      </c>
      <c r="U9" s="3">
        <v>5</v>
      </c>
      <c r="V9" s="3">
        <v>4</v>
      </c>
      <c r="W9" s="3">
        <v>0</v>
      </c>
    </row>
    <row r="10" spans="2:23" x14ac:dyDescent="0.15">
      <c r="B10" s="105">
        <f>年度表!A4</f>
        <v>44200</v>
      </c>
      <c r="C10" s="31">
        <v>171</v>
      </c>
      <c r="D10" s="3">
        <v>4</v>
      </c>
      <c r="E10" s="3">
        <v>0</v>
      </c>
      <c r="F10" s="3">
        <v>0</v>
      </c>
      <c r="G10" s="3">
        <v>24</v>
      </c>
      <c r="H10" s="3">
        <v>87</v>
      </c>
      <c r="I10" s="3">
        <v>4</v>
      </c>
      <c r="J10" s="3">
        <v>2</v>
      </c>
      <c r="K10" s="3">
        <v>2</v>
      </c>
      <c r="L10" s="3">
        <v>17</v>
      </c>
      <c r="M10" s="3">
        <v>1</v>
      </c>
      <c r="N10" s="3">
        <v>0</v>
      </c>
      <c r="O10" s="3">
        <v>0</v>
      </c>
      <c r="P10" s="3">
        <v>6</v>
      </c>
      <c r="Q10" s="3">
        <v>7</v>
      </c>
      <c r="R10" s="3">
        <v>0</v>
      </c>
      <c r="S10" s="3">
        <v>9</v>
      </c>
      <c r="T10" s="3">
        <v>1</v>
      </c>
      <c r="U10" s="3">
        <v>4</v>
      </c>
      <c r="V10" s="3">
        <v>3</v>
      </c>
      <c r="W10" s="3">
        <v>0</v>
      </c>
    </row>
    <row r="11" spans="2:23" ht="14.25" thickBot="1" x14ac:dyDescent="0.2">
      <c r="B11" s="106">
        <f>年度表!A5</f>
        <v>44566</v>
      </c>
      <c r="C11" s="114">
        <f>SUM(D11:W11)</f>
        <v>146</v>
      </c>
      <c r="D11" s="76">
        <v>4</v>
      </c>
      <c r="E11" s="76">
        <v>1</v>
      </c>
      <c r="F11" s="119">
        <v>0</v>
      </c>
      <c r="G11" s="119">
        <v>16</v>
      </c>
      <c r="H11" s="119">
        <v>84</v>
      </c>
      <c r="I11" s="119">
        <v>1</v>
      </c>
      <c r="J11" s="119">
        <v>1</v>
      </c>
      <c r="K11" s="119">
        <v>5</v>
      </c>
      <c r="L11" s="119">
        <v>6</v>
      </c>
      <c r="M11" s="119">
        <v>1</v>
      </c>
      <c r="N11" s="119">
        <v>0</v>
      </c>
      <c r="O11" s="119">
        <v>0</v>
      </c>
      <c r="P11" s="119">
        <v>7</v>
      </c>
      <c r="Q11" s="119">
        <v>0</v>
      </c>
      <c r="R11" s="119">
        <v>0</v>
      </c>
      <c r="S11" s="119">
        <v>6</v>
      </c>
      <c r="T11" s="119">
        <v>0</v>
      </c>
      <c r="U11" s="119">
        <v>6</v>
      </c>
      <c r="V11" s="119">
        <v>8</v>
      </c>
      <c r="W11" s="119">
        <v>0</v>
      </c>
    </row>
    <row r="12" spans="2:23" x14ac:dyDescent="0.15">
      <c r="B12" s="1" t="s">
        <v>1304</v>
      </c>
    </row>
    <row r="13" spans="2:23" x14ac:dyDescent="0.15">
      <c r="B13" s="1" t="s">
        <v>96</v>
      </c>
    </row>
  </sheetData>
  <mergeCells count="2">
    <mergeCell ref="B4:B5"/>
    <mergeCell ref="C4:C5"/>
  </mergeCells>
  <phoneticPr fontId="9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71BDDCC-2B8C-478C-AB9F-00AC11E5D73B}">
            <xm:f>年度表!$I$27</xm:f>
            <x14:dxf>
              <numFmt numFmtId="193" formatCode="&quot;令&quot;&quot;和&quot;&quot;元&quot;&quot;年&quot;&quot;3月卒&quot;"/>
            </x14:dxf>
          </x14:cfRule>
          <xm:sqref>B7:B11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7217B-BAA8-43B8-A50D-FE8B9EFC07DF}">
  <sheetPr codeName="Sheet31">
    <tabColor rgb="FFCCFFCC"/>
    <pageSetUpPr fitToPage="1"/>
  </sheetPr>
  <dimension ref="B2:O29"/>
  <sheetViews>
    <sheetView topLeftCell="A19" zoomScaleSheetLayoutView="100" workbookViewId="0">
      <selection activeCell="P29" sqref="B3:P29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5.25" style="1" bestFit="1" customWidth="1"/>
    <col min="4" max="14" width="6.125" style="1" bestFit="1" customWidth="1"/>
    <col min="15" max="15" width="6.125" style="1" customWidth="1"/>
    <col min="16" max="16384" width="2.625" style="1"/>
  </cols>
  <sheetData>
    <row r="2" spans="2:15" x14ac:dyDescent="0.15">
      <c r="B2" s="7" t="s">
        <v>1165</v>
      </c>
    </row>
    <row r="3" spans="2:15" ht="20.100000000000001" customHeight="1" thickBot="1" x14ac:dyDescent="0.2">
      <c r="B3" s="16" t="s">
        <v>194</v>
      </c>
      <c r="O3" s="6" t="s">
        <v>198</v>
      </c>
    </row>
    <row r="4" spans="2:15" x14ac:dyDescent="0.15">
      <c r="B4" s="217" t="s">
        <v>0</v>
      </c>
      <c r="C4" s="296" t="s">
        <v>195</v>
      </c>
      <c r="D4" s="221" t="s">
        <v>199</v>
      </c>
      <c r="E4" s="222"/>
      <c r="F4" s="221" t="s">
        <v>200</v>
      </c>
      <c r="G4" s="222"/>
      <c r="H4" s="221" t="s">
        <v>201</v>
      </c>
      <c r="I4" s="222"/>
      <c r="J4" s="221" t="s">
        <v>202</v>
      </c>
      <c r="K4" s="222"/>
      <c r="L4" s="221" t="s">
        <v>203</v>
      </c>
      <c r="M4" s="222"/>
      <c r="N4" s="221" t="s">
        <v>204</v>
      </c>
      <c r="O4" s="222"/>
    </row>
    <row r="5" spans="2:15" x14ac:dyDescent="0.15">
      <c r="B5" s="218"/>
      <c r="C5" s="297"/>
      <c r="D5" s="39" t="s">
        <v>15</v>
      </c>
      <c r="E5" s="40" t="s">
        <v>16</v>
      </c>
      <c r="F5" s="39" t="s">
        <v>15</v>
      </c>
      <c r="G5" s="40" t="s">
        <v>16</v>
      </c>
      <c r="H5" s="39" t="s">
        <v>15</v>
      </c>
      <c r="I5" s="40" t="s">
        <v>16</v>
      </c>
      <c r="J5" s="39" t="s">
        <v>15</v>
      </c>
      <c r="K5" s="40" t="s">
        <v>16</v>
      </c>
      <c r="L5" s="39" t="s">
        <v>15</v>
      </c>
      <c r="M5" s="40" t="s">
        <v>16</v>
      </c>
      <c r="N5" s="39" t="s">
        <v>15</v>
      </c>
      <c r="O5" s="40" t="s">
        <v>16</v>
      </c>
    </row>
    <row r="6" spans="2:15" x14ac:dyDescent="0.15">
      <c r="B6" s="294">
        <f>年度表!A1</f>
        <v>43102</v>
      </c>
      <c r="C6" s="24" t="s">
        <v>196</v>
      </c>
      <c r="D6" s="9">
        <v>116.8</v>
      </c>
      <c r="E6" s="9">
        <v>115.7</v>
      </c>
      <c r="F6" s="9">
        <v>122.6</v>
      </c>
      <c r="G6" s="9">
        <v>121.3</v>
      </c>
      <c r="H6" s="9">
        <v>128.1</v>
      </c>
      <c r="I6" s="9">
        <v>127.5</v>
      </c>
      <c r="J6" s="9">
        <v>133.4</v>
      </c>
      <c r="K6" s="9">
        <v>132.5</v>
      </c>
      <c r="L6" s="9">
        <v>138.9</v>
      </c>
      <c r="M6" s="9">
        <v>139.69999999999999</v>
      </c>
      <c r="N6" s="9">
        <v>145</v>
      </c>
      <c r="O6" s="9">
        <v>146.9</v>
      </c>
    </row>
    <row r="7" spans="2:15" x14ac:dyDescent="0.15">
      <c r="B7" s="295"/>
      <c r="C7" s="26" t="s">
        <v>197</v>
      </c>
      <c r="D7" s="19">
        <v>21.5</v>
      </c>
      <c r="E7" s="19">
        <v>20.8</v>
      </c>
      <c r="F7" s="19">
        <v>24.1</v>
      </c>
      <c r="G7" s="19">
        <v>23.3</v>
      </c>
      <c r="H7" s="19">
        <v>27.3</v>
      </c>
      <c r="I7" s="19">
        <v>26.3</v>
      </c>
      <c r="J7" s="19">
        <v>30.4</v>
      </c>
      <c r="K7" s="19">
        <v>29.2</v>
      </c>
      <c r="L7" s="19">
        <v>34.299999999999997</v>
      </c>
      <c r="M7" s="19">
        <v>33.4</v>
      </c>
      <c r="N7" s="19">
        <v>38.700000000000003</v>
      </c>
      <c r="O7" s="19">
        <v>39</v>
      </c>
    </row>
    <row r="8" spans="2:15" x14ac:dyDescent="0.15">
      <c r="B8" s="294">
        <f>年度表!A2</f>
        <v>43468</v>
      </c>
      <c r="C8" s="24" t="s">
        <v>196</v>
      </c>
      <c r="D8" s="9">
        <v>116.7</v>
      </c>
      <c r="E8" s="9">
        <v>115.5</v>
      </c>
      <c r="F8" s="9">
        <v>122.8</v>
      </c>
      <c r="G8" s="9">
        <v>121.5</v>
      </c>
      <c r="H8" s="9">
        <v>128.19999999999999</v>
      </c>
      <c r="I8" s="9">
        <v>127.1</v>
      </c>
      <c r="J8" s="9">
        <v>133.4</v>
      </c>
      <c r="K8" s="9">
        <v>133.5</v>
      </c>
      <c r="L8" s="9">
        <v>138.80000000000001</v>
      </c>
      <c r="M8" s="9">
        <v>139.4</v>
      </c>
      <c r="N8" s="9">
        <v>145.1</v>
      </c>
      <c r="O8" s="9">
        <v>146.4</v>
      </c>
    </row>
    <row r="9" spans="2:15" x14ac:dyDescent="0.15">
      <c r="B9" s="295"/>
      <c r="C9" s="26" t="s">
        <v>197</v>
      </c>
      <c r="D9" s="19">
        <v>21.5</v>
      </c>
      <c r="E9" s="19">
        <v>20.8</v>
      </c>
      <c r="F9" s="19">
        <v>24.3</v>
      </c>
      <c r="G9" s="19">
        <v>23.4</v>
      </c>
      <c r="H9" s="19">
        <v>27.3</v>
      </c>
      <c r="I9" s="19">
        <v>26.3</v>
      </c>
      <c r="J9" s="19">
        <v>30.9</v>
      </c>
      <c r="K9" s="19">
        <v>29.9</v>
      </c>
      <c r="L9" s="19">
        <v>34</v>
      </c>
      <c r="M9" s="19">
        <v>33.5</v>
      </c>
      <c r="N9" s="19">
        <v>39</v>
      </c>
      <c r="O9" s="19">
        <v>38.5</v>
      </c>
    </row>
    <row r="10" spans="2:15" x14ac:dyDescent="0.15">
      <c r="B10" s="294">
        <f>年度表!A3</f>
        <v>43834</v>
      </c>
      <c r="C10" s="24" t="s">
        <v>196</v>
      </c>
      <c r="D10" s="9">
        <v>118</v>
      </c>
      <c r="E10" s="9">
        <v>116.8</v>
      </c>
      <c r="F10" s="9">
        <v>123.8</v>
      </c>
      <c r="G10" s="9">
        <v>122.5</v>
      </c>
      <c r="H10" s="9">
        <v>129.19999999999999</v>
      </c>
      <c r="I10" s="9">
        <v>128.6</v>
      </c>
      <c r="J10" s="9">
        <v>134.5</v>
      </c>
      <c r="K10" s="9">
        <v>134.4</v>
      </c>
      <c r="L10" s="9">
        <v>140.19999999999999</v>
      </c>
      <c r="M10" s="9">
        <v>141.69999999999999</v>
      </c>
      <c r="N10" s="9">
        <v>146</v>
      </c>
      <c r="O10" s="9">
        <v>146.9</v>
      </c>
    </row>
    <row r="11" spans="2:15" x14ac:dyDescent="0.15">
      <c r="B11" s="295"/>
      <c r="C11" s="26" t="s">
        <v>197</v>
      </c>
      <c r="D11" s="19">
        <v>22.1</v>
      </c>
      <c r="E11" s="19">
        <v>21.4</v>
      </c>
      <c r="F11" s="19">
        <v>25.1</v>
      </c>
      <c r="G11" s="19">
        <v>24.1</v>
      </c>
      <c r="H11" s="19">
        <v>28.5</v>
      </c>
      <c r="I11" s="19">
        <v>27.1</v>
      </c>
      <c r="J11" s="19">
        <v>32.200000000000003</v>
      </c>
      <c r="K11" s="19">
        <v>30.8</v>
      </c>
      <c r="L11" s="19">
        <v>36.5</v>
      </c>
      <c r="M11" s="19">
        <v>35.299999999999997</v>
      </c>
      <c r="N11" s="19">
        <v>39.700000000000003</v>
      </c>
      <c r="O11" s="19">
        <v>39.200000000000003</v>
      </c>
    </row>
    <row r="12" spans="2:15" x14ac:dyDescent="0.15">
      <c r="B12" s="294">
        <f>年度表!A4</f>
        <v>44200</v>
      </c>
      <c r="C12" s="24" t="s">
        <v>196</v>
      </c>
      <c r="D12" s="9">
        <v>116.9428184713376</v>
      </c>
      <c r="E12" s="9">
        <v>116.21083197389886</v>
      </c>
      <c r="F12" s="9">
        <v>122.93848909657318</v>
      </c>
      <c r="G12" s="9">
        <v>121.68196774193545</v>
      </c>
      <c r="H12" s="9">
        <v>128.44585185185187</v>
      </c>
      <c r="I12" s="9">
        <v>127.57123762376237</v>
      </c>
      <c r="J12" s="9">
        <v>133.87251470588234</v>
      </c>
      <c r="K12" s="9">
        <v>134.1547393364929</v>
      </c>
      <c r="L12" s="9">
        <v>139.20182763744427</v>
      </c>
      <c r="M12" s="9">
        <v>140.40616923076919</v>
      </c>
      <c r="N12" s="9">
        <v>145.9566272189349</v>
      </c>
      <c r="O12" s="9">
        <v>147.25417785234896</v>
      </c>
    </row>
    <row r="13" spans="2:15" x14ac:dyDescent="0.15">
      <c r="B13" s="295"/>
      <c r="C13" s="26" t="s">
        <v>197</v>
      </c>
      <c r="D13" s="116">
        <v>21.978471337579627</v>
      </c>
      <c r="E13" s="19">
        <v>21.341370309951056</v>
      </c>
      <c r="F13" s="19">
        <v>24.424096573208722</v>
      </c>
      <c r="G13" s="19">
        <v>23.663548387096771</v>
      </c>
      <c r="H13" s="19">
        <v>27.716800000000006</v>
      </c>
      <c r="I13" s="19">
        <v>26.66793729372937</v>
      </c>
      <c r="J13" s="19">
        <v>31.180191176470593</v>
      </c>
      <c r="K13" s="19">
        <v>30.461816745655611</v>
      </c>
      <c r="L13" s="19">
        <v>34.796493313521552</v>
      </c>
      <c r="M13" s="19">
        <v>34.356661538461537</v>
      </c>
      <c r="N13" s="19">
        <v>40.133668639053255</v>
      </c>
      <c r="O13" s="19">
        <v>39.740922818791951</v>
      </c>
    </row>
    <row r="14" spans="2:15" x14ac:dyDescent="0.15">
      <c r="B14" s="294">
        <f>年度表!A5</f>
        <v>44566</v>
      </c>
      <c r="C14" s="24" t="s">
        <v>196</v>
      </c>
      <c r="D14" s="363">
        <v>116.9</v>
      </c>
      <c r="E14" s="14">
        <v>116.2</v>
      </c>
      <c r="F14" s="14">
        <v>123.1</v>
      </c>
      <c r="G14" s="14">
        <v>122.1</v>
      </c>
      <c r="H14" s="14">
        <v>128.9</v>
      </c>
      <c r="I14" s="14">
        <v>127.9</v>
      </c>
      <c r="J14" s="14">
        <v>134.19999999999999</v>
      </c>
      <c r="K14" s="14">
        <v>134.19999999999999</v>
      </c>
      <c r="L14" s="14">
        <v>139.6</v>
      </c>
      <c r="M14" s="14">
        <v>141.4</v>
      </c>
      <c r="N14" s="14">
        <v>146.19999999999999</v>
      </c>
      <c r="O14" s="14">
        <v>147.4</v>
      </c>
    </row>
    <row r="15" spans="2:15" ht="14.25" thickBot="1" x14ac:dyDescent="0.2">
      <c r="B15" s="295"/>
      <c r="C15" s="25" t="s">
        <v>197</v>
      </c>
      <c r="D15" s="149">
        <v>22.02</v>
      </c>
      <c r="E15" s="124">
        <v>21.3</v>
      </c>
      <c r="F15" s="124">
        <v>24.8</v>
      </c>
      <c r="G15" s="124">
        <v>24.1</v>
      </c>
      <c r="H15" s="124">
        <v>28.2</v>
      </c>
      <c r="I15" s="124">
        <v>27.2</v>
      </c>
      <c r="J15" s="124">
        <v>32</v>
      </c>
      <c r="K15" s="124">
        <v>30.7</v>
      </c>
      <c r="L15" s="124">
        <v>36.700000000000003</v>
      </c>
      <c r="M15" s="124">
        <v>35.5</v>
      </c>
      <c r="N15" s="124">
        <v>40.799999999999997</v>
      </c>
      <c r="O15" s="124">
        <v>40.200000000000003</v>
      </c>
    </row>
    <row r="16" spans="2:15" ht="20.100000000000001" customHeight="1" thickBot="1" x14ac:dyDescent="0.2">
      <c r="B16" s="16" t="s">
        <v>205</v>
      </c>
      <c r="I16" s="6" t="s">
        <v>198</v>
      </c>
    </row>
    <row r="17" spans="2:9" x14ac:dyDescent="0.15">
      <c r="B17" s="217" t="s">
        <v>0</v>
      </c>
      <c r="C17" s="296" t="s">
        <v>195</v>
      </c>
      <c r="D17" s="221" t="s">
        <v>199</v>
      </c>
      <c r="E17" s="222"/>
      <c r="F17" s="221" t="s">
        <v>200</v>
      </c>
      <c r="G17" s="222"/>
      <c r="H17" s="221" t="s">
        <v>201</v>
      </c>
      <c r="I17" s="222"/>
    </row>
    <row r="18" spans="2:9" x14ac:dyDescent="0.15">
      <c r="B18" s="218"/>
      <c r="C18" s="297"/>
      <c r="D18" s="39" t="s">
        <v>15</v>
      </c>
      <c r="E18" s="40" t="s">
        <v>16</v>
      </c>
      <c r="F18" s="39" t="s">
        <v>15</v>
      </c>
      <c r="G18" s="40" t="s">
        <v>16</v>
      </c>
      <c r="H18" s="39" t="s">
        <v>15</v>
      </c>
      <c r="I18" s="40" t="s">
        <v>16</v>
      </c>
    </row>
    <row r="19" spans="2:9" x14ac:dyDescent="0.15">
      <c r="B19" s="294">
        <f>年度表!A1</f>
        <v>43102</v>
      </c>
      <c r="C19" s="24" t="s">
        <v>196</v>
      </c>
      <c r="D19" s="9">
        <v>153.30000000000001</v>
      </c>
      <c r="E19" s="9">
        <v>151.69999999999999</v>
      </c>
      <c r="F19" s="9">
        <v>160.69999999999999</v>
      </c>
      <c r="G19" s="9">
        <v>155.1</v>
      </c>
      <c r="H19" s="9">
        <v>165.3</v>
      </c>
      <c r="I19" s="9">
        <v>156.30000000000001</v>
      </c>
    </row>
    <row r="20" spans="2:9" x14ac:dyDescent="0.15">
      <c r="B20" s="295"/>
      <c r="C20" s="26" t="s">
        <v>197</v>
      </c>
      <c r="D20" s="19">
        <v>44.9</v>
      </c>
      <c r="E20" s="19">
        <v>43.8</v>
      </c>
      <c r="F20" s="19">
        <v>49.5</v>
      </c>
      <c r="G20" s="19">
        <v>47.3</v>
      </c>
      <c r="H20" s="19">
        <v>53.8</v>
      </c>
      <c r="I20" s="19">
        <v>49.4</v>
      </c>
    </row>
    <row r="21" spans="2:9" x14ac:dyDescent="0.15">
      <c r="B21" s="294">
        <f>年度表!A2</f>
        <v>43468</v>
      </c>
      <c r="C21" s="24" t="s">
        <v>196</v>
      </c>
      <c r="D21" s="9">
        <v>152.5</v>
      </c>
      <c r="E21" s="9">
        <v>152.1</v>
      </c>
      <c r="F21" s="9">
        <v>160.6</v>
      </c>
      <c r="G21" s="9">
        <v>155.30000000000001</v>
      </c>
      <c r="H21" s="9">
        <v>165.7</v>
      </c>
      <c r="I21" s="9">
        <v>156.6</v>
      </c>
    </row>
    <row r="22" spans="2:9" x14ac:dyDescent="0.15">
      <c r="B22" s="295"/>
      <c r="C22" s="26" t="s">
        <v>197</v>
      </c>
      <c r="D22" s="19">
        <v>44.8</v>
      </c>
      <c r="E22" s="19">
        <v>44.3</v>
      </c>
      <c r="F22" s="19">
        <v>50</v>
      </c>
      <c r="G22" s="19">
        <v>47.1</v>
      </c>
      <c r="H22" s="19">
        <v>54.4</v>
      </c>
      <c r="I22" s="19">
        <v>50.1</v>
      </c>
    </row>
    <row r="23" spans="2:9" x14ac:dyDescent="0.15">
      <c r="B23" s="294">
        <f>年度表!A3</f>
        <v>43834</v>
      </c>
      <c r="C23" s="24" t="s">
        <v>196</v>
      </c>
      <c r="D23" s="9">
        <v>153.69999999999999</v>
      </c>
      <c r="E23" s="9">
        <v>152</v>
      </c>
      <c r="F23" s="9">
        <v>160.5</v>
      </c>
      <c r="G23" s="9">
        <v>155.30000000000001</v>
      </c>
      <c r="H23" s="9">
        <v>166</v>
      </c>
      <c r="I23" s="9">
        <v>156.4</v>
      </c>
    </row>
    <row r="24" spans="2:9" x14ac:dyDescent="0.15">
      <c r="B24" s="295"/>
      <c r="C24" s="26" t="s">
        <v>197</v>
      </c>
      <c r="D24" s="19">
        <v>45.8</v>
      </c>
      <c r="E24" s="19">
        <v>43.8</v>
      </c>
      <c r="F24" s="19">
        <v>50.5</v>
      </c>
      <c r="G24" s="19">
        <v>48</v>
      </c>
      <c r="H24" s="19">
        <v>55.8</v>
      </c>
      <c r="I24" s="19">
        <v>49.9</v>
      </c>
    </row>
    <row r="25" spans="2:9" x14ac:dyDescent="0.15">
      <c r="B25" s="294">
        <f>年度表!A4</f>
        <v>44200</v>
      </c>
      <c r="C25" s="24" t="s">
        <v>196</v>
      </c>
      <c r="D25" s="9">
        <v>153.28732612055643</v>
      </c>
      <c r="E25" s="9">
        <v>151.57881355932201</v>
      </c>
      <c r="F25" s="9">
        <v>160.5524613220816</v>
      </c>
      <c r="G25" s="9">
        <v>154.64085545722713</v>
      </c>
      <c r="H25" s="9">
        <v>165.29930167597766</v>
      </c>
      <c r="I25" s="9">
        <v>156.6584</v>
      </c>
    </row>
    <row r="26" spans="2:9" x14ac:dyDescent="0.15">
      <c r="B26" s="295"/>
      <c r="C26" s="26" t="s">
        <v>197</v>
      </c>
      <c r="D26" s="116">
        <v>45.186862442040187</v>
      </c>
      <c r="E26" s="19">
        <v>44.893502824858757</v>
      </c>
      <c r="F26" s="19">
        <v>50.586075949367093</v>
      </c>
      <c r="G26" s="19">
        <v>46.914896755162246</v>
      </c>
      <c r="H26" s="19">
        <v>55.054748603351953</v>
      </c>
      <c r="I26" s="19">
        <v>50.095360000000007</v>
      </c>
    </row>
    <row r="27" spans="2:9" x14ac:dyDescent="0.15">
      <c r="B27" s="294">
        <f>年度表!A5</f>
        <v>44566</v>
      </c>
      <c r="C27" s="24" t="s">
        <v>196</v>
      </c>
      <c r="D27" s="134">
        <v>153.69999999999999</v>
      </c>
      <c r="E27" s="134">
        <v>152.1</v>
      </c>
      <c r="F27" s="134">
        <v>160.69999999999999</v>
      </c>
      <c r="G27" s="134">
        <v>154.5</v>
      </c>
      <c r="H27" s="134">
        <v>165.8</v>
      </c>
      <c r="I27" s="134">
        <v>156.30000000000001</v>
      </c>
    </row>
    <row r="28" spans="2:9" ht="14.25" thickBot="1" x14ac:dyDescent="0.2">
      <c r="B28" s="295"/>
      <c r="C28" s="25" t="s">
        <v>197</v>
      </c>
      <c r="D28" s="114">
        <v>46.8</v>
      </c>
      <c r="E28" s="76">
        <v>44.7</v>
      </c>
      <c r="F28" s="76">
        <v>50.6</v>
      </c>
      <c r="G28" s="76">
        <v>47.5</v>
      </c>
      <c r="H28" s="76">
        <v>56.4</v>
      </c>
      <c r="I28" s="76">
        <v>49.7</v>
      </c>
    </row>
    <row r="29" spans="2:9" x14ac:dyDescent="0.15">
      <c r="B29" s="1" t="s">
        <v>206</v>
      </c>
    </row>
  </sheetData>
  <mergeCells count="23">
    <mergeCell ref="H17:I17"/>
    <mergeCell ref="L4:M4"/>
    <mergeCell ref="N4:O4"/>
    <mergeCell ref="B6:B7"/>
    <mergeCell ref="B8:B9"/>
    <mergeCell ref="B10:B11"/>
    <mergeCell ref="B12:B13"/>
    <mergeCell ref="B4:B5"/>
    <mergeCell ref="C4:C5"/>
    <mergeCell ref="D4:E4"/>
    <mergeCell ref="F4:G4"/>
    <mergeCell ref="H4:I4"/>
    <mergeCell ref="J4:K4"/>
    <mergeCell ref="B14:B15"/>
    <mergeCell ref="B17:B18"/>
    <mergeCell ref="C17:C18"/>
    <mergeCell ref="B25:B26"/>
    <mergeCell ref="B27:B28"/>
    <mergeCell ref="D17:E17"/>
    <mergeCell ref="F17:G17"/>
    <mergeCell ref="B19:B20"/>
    <mergeCell ref="B21:B22"/>
    <mergeCell ref="B23:B24"/>
  </mergeCells>
  <phoneticPr fontId="9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8867AD-6981-401C-9E94-E524B6FB23F1}">
            <xm:f>年度表!$I$27</xm:f>
            <x14:dxf>
              <numFmt numFmtId="192" formatCode="&quot;令&quot;&quot;和&quot;&quot;元&quot;&quot;年&quot;&quot;度&quot;"/>
            </x14:dxf>
          </x14:cfRule>
          <xm:sqref>B4:B28</xm:sqref>
        </x14:conditionalFormatting>
        <x14:conditionalFormatting xmlns:xm="http://schemas.microsoft.com/office/excel/2006/main">
          <x14:cfRule type="cellIs" priority="3" operator="equal" id="{8196C235-6411-4FAA-8B20-63C061B68C76}">
            <xm:f>年度表!$A$14</xm:f>
            <x14:dxf/>
          </x14:cfRule>
          <xm:sqref>B6:B15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CCFFCC"/>
    <pageSetUpPr fitToPage="1"/>
  </sheetPr>
  <dimension ref="A1:M62"/>
  <sheetViews>
    <sheetView topLeftCell="A28" zoomScaleSheetLayoutView="100" workbookViewId="0">
      <selection activeCell="B38" sqref="B38:M59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7.125" style="1" bestFit="1" customWidth="1"/>
    <col min="4" max="4" width="7.125" style="1" customWidth="1"/>
    <col min="5" max="6" width="7.125" style="1" bestFit="1" customWidth="1"/>
    <col min="7" max="8" width="2.625" style="1"/>
    <col min="9" max="9" width="11.125" style="1" bestFit="1" customWidth="1"/>
    <col min="10" max="10" width="7.125" style="1" bestFit="1" customWidth="1"/>
    <col min="11" max="11" width="7.125" style="1" customWidth="1"/>
    <col min="12" max="13" width="7.125" style="1" bestFit="1" customWidth="1"/>
    <col min="14" max="16384" width="2.625" style="1"/>
  </cols>
  <sheetData>
    <row r="1" spans="1:13" x14ac:dyDescent="0.1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x14ac:dyDescent="0.15">
      <c r="A2" s="134"/>
      <c r="B2" s="133" t="s">
        <v>1166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20.100000000000001" customHeight="1" x14ac:dyDescent="0.15">
      <c r="A3" s="134"/>
      <c r="B3" s="16" t="s">
        <v>706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6"/>
    </row>
    <row r="4" spans="1:13" ht="14.25" thickBot="1" x14ac:dyDescent="0.2">
      <c r="A4" s="134"/>
      <c r="B4" s="134" t="s">
        <v>207</v>
      </c>
      <c r="C4" s="134"/>
      <c r="D4" s="134"/>
      <c r="E4" s="134"/>
      <c r="F4" s="134"/>
      <c r="G4" s="134"/>
      <c r="H4" s="134"/>
      <c r="I4" s="134" t="s">
        <v>215</v>
      </c>
      <c r="J4" s="134"/>
      <c r="K4" s="134"/>
      <c r="L4" s="134"/>
      <c r="M4" s="134"/>
    </row>
    <row r="5" spans="1:13" ht="13.5" customHeight="1" x14ac:dyDescent="0.15">
      <c r="A5" s="134"/>
      <c r="B5" s="217" t="s">
        <v>0</v>
      </c>
      <c r="C5" s="219" t="s">
        <v>208</v>
      </c>
      <c r="D5" s="235" t="s">
        <v>209</v>
      </c>
      <c r="E5" s="221" t="s">
        <v>211</v>
      </c>
      <c r="F5" s="222"/>
      <c r="G5" s="134"/>
      <c r="H5" s="134"/>
      <c r="I5" s="217" t="s">
        <v>0</v>
      </c>
      <c r="J5" s="219" t="s">
        <v>208</v>
      </c>
      <c r="K5" s="235" t="s">
        <v>209</v>
      </c>
      <c r="L5" s="221" t="s">
        <v>211</v>
      </c>
      <c r="M5" s="222"/>
    </row>
    <row r="6" spans="1:13" x14ac:dyDescent="0.15">
      <c r="A6" s="134"/>
      <c r="B6" s="218"/>
      <c r="C6" s="298"/>
      <c r="D6" s="298"/>
      <c r="E6" s="161" t="s">
        <v>212</v>
      </c>
      <c r="F6" s="162" t="s">
        <v>213</v>
      </c>
      <c r="G6" s="134"/>
      <c r="H6" s="134"/>
      <c r="I6" s="218"/>
      <c r="J6" s="298"/>
      <c r="K6" s="298"/>
      <c r="L6" s="161" t="s">
        <v>212</v>
      </c>
      <c r="M6" s="162" t="s">
        <v>213</v>
      </c>
    </row>
    <row r="7" spans="1:13" x14ac:dyDescent="0.15">
      <c r="A7" s="134"/>
      <c r="B7" s="135"/>
      <c r="C7" s="136" t="s">
        <v>20</v>
      </c>
      <c r="D7" s="136" t="s">
        <v>210</v>
      </c>
      <c r="E7" s="136" t="s">
        <v>214</v>
      </c>
      <c r="F7" s="136" t="s">
        <v>214</v>
      </c>
      <c r="G7" s="134"/>
      <c r="H7" s="134"/>
      <c r="I7" s="135"/>
      <c r="J7" s="136" t="s">
        <v>20</v>
      </c>
      <c r="K7" s="136" t="s">
        <v>210</v>
      </c>
      <c r="L7" s="136" t="s">
        <v>214</v>
      </c>
      <c r="M7" s="136" t="s">
        <v>214</v>
      </c>
    </row>
    <row r="8" spans="1:13" x14ac:dyDescent="0.15">
      <c r="A8" s="134"/>
      <c r="B8" s="137">
        <v>43102</v>
      </c>
      <c r="C8" s="3">
        <v>5996</v>
      </c>
      <c r="D8" s="3">
        <v>202</v>
      </c>
      <c r="E8" s="3">
        <v>263</v>
      </c>
      <c r="F8" s="3">
        <v>283</v>
      </c>
      <c r="G8" s="134"/>
      <c r="H8" s="134"/>
      <c r="I8" s="137">
        <v>43102</v>
      </c>
      <c r="J8" s="3">
        <v>1123</v>
      </c>
      <c r="K8" s="3">
        <v>203</v>
      </c>
      <c r="L8" s="3">
        <v>263</v>
      </c>
      <c r="M8" s="3">
        <v>283</v>
      </c>
    </row>
    <row r="9" spans="1:13" x14ac:dyDescent="0.15">
      <c r="A9" s="134"/>
      <c r="B9" s="137">
        <v>43468</v>
      </c>
      <c r="C9" s="3">
        <v>6061</v>
      </c>
      <c r="D9" s="3">
        <v>202</v>
      </c>
      <c r="E9" s="3">
        <v>263</v>
      </c>
      <c r="F9" s="3">
        <v>283</v>
      </c>
      <c r="G9" s="134"/>
      <c r="H9" s="134"/>
      <c r="I9" s="137">
        <v>43468</v>
      </c>
      <c r="J9" s="3">
        <v>1093</v>
      </c>
      <c r="K9" s="3">
        <v>202</v>
      </c>
      <c r="L9" s="3">
        <v>263</v>
      </c>
      <c r="M9" s="3">
        <v>283</v>
      </c>
    </row>
    <row r="10" spans="1:13" x14ac:dyDescent="0.15">
      <c r="A10" s="134"/>
      <c r="B10" s="137">
        <v>43834</v>
      </c>
      <c r="C10" s="3">
        <v>5876</v>
      </c>
      <c r="D10" s="3">
        <v>203</v>
      </c>
      <c r="E10" s="3">
        <v>263</v>
      </c>
      <c r="F10" s="3">
        <v>283</v>
      </c>
      <c r="G10" s="134"/>
      <c r="H10" s="134"/>
      <c r="I10" s="137">
        <v>43834</v>
      </c>
      <c r="J10" s="3">
        <v>1059</v>
      </c>
      <c r="K10" s="3">
        <v>202</v>
      </c>
      <c r="L10" s="3">
        <v>263</v>
      </c>
      <c r="M10" s="3">
        <v>283</v>
      </c>
    </row>
    <row r="11" spans="1:13" x14ac:dyDescent="0.15">
      <c r="A11" s="134"/>
      <c r="B11" s="137">
        <v>44200</v>
      </c>
      <c r="C11" s="31">
        <v>5789</v>
      </c>
      <c r="D11" s="145">
        <v>202</v>
      </c>
      <c r="E11" s="145">
        <v>263</v>
      </c>
      <c r="F11" s="145">
        <v>283</v>
      </c>
      <c r="G11" s="134"/>
      <c r="H11" s="134"/>
      <c r="I11" s="137">
        <v>44200</v>
      </c>
      <c r="J11" s="31">
        <v>1042</v>
      </c>
      <c r="K11" s="145">
        <v>202</v>
      </c>
      <c r="L11" s="145">
        <v>263</v>
      </c>
      <c r="M11" s="145">
        <v>283</v>
      </c>
    </row>
    <row r="12" spans="1:13" ht="14.25" thickBot="1" x14ac:dyDescent="0.2">
      <c r="A12" s="134"/>
      <c r="B12" s="140">
        <v>44566</v>
      </c>
      <c r="C12" s="168">
        <v>5816</v>
      </c>
      <c r="D12" s="124">
        <v>202</v>
      </c>
      <c r="E12" s="124">
        <v>263</v>
      </c>
      <c r="F12" s="124">
        <v>283</v>
      </c>
      <c r="G12" s="134"/>
      <c r="H12" s="134"/>
      <c r="I12" s="140">
        <v>44566</v>
      </c>
      <c r="J12" s="168">
        <v>1065</v>
      </c>
      <c r="K12" s="124">
        <v>201</v>
      </c>
      <c r="L12" s="124">
        <v>263</v>
      </c>
      <c r="M12" s="124">
        <v>283</v>
      </c>
    </row>
    <row r="13" spans="1:13" x14ac:dyDescent="0.15">
      <c r="A13" s="134"/>
      <c r="B13" s="299" t="s">
        <v>729</v>
      </c>
      <c r="C13" s="299"/>
      <c r="D13" s="299"/>
      <c r="E13" s="299"/>
      <c r="F13" s="299"/>
      <c r="G13" s="134"/>
      <c r="H13" s="134"/>
      <c r="I13" s="299" t="s">
        <v>217</v>
      </c>
      <c r="J13" s="299"/>
      <c r="K13" s="299"/>
      <c r="L13" s="299"/>
      <c r="M13" s="299"/>
    </row>
    <row r="14" spans="1:13" x14ac:dyDescent="0.15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</row>
    <row r="15" spans="1:13" ht="14.25" thickBot="1" x14ac:dyDescent="0.2">
      <c r="A15" s="134"/>
      <c r="B15" s="134" t="s">
        <v>216</v>
      </c>
      <c r="C15" s="134"/>
      <c r="D15" s="134"/>
      <c r="E15" s="134"/>
      <c r="F15" s="134"/>
      <c r="G15" s="134"/>
      <c r="H15" s="134"/>
      <c r="I15" s="134" t="s">
        <v>218</v>
      </c>
      <c r="J15" s="134"/>
      <c r="K15" s="134"/>
      <c r="L15" s="134"/>
      <c r="M15" s="134"/>
    </row>
    <row r="16" spans="1:13" ht="13.5" customHeight="1" x14ac:dyDescent="0.15">
      <c r="A16" s="134"/>
      <c r="B16" s="217" t="s">
        <v>0</v>
      </c>
      <c r="C16" s="219" t="s">
        <v>208</v>
      </c>
      <c r="D16" s="235" t="s">
        <v>209</v>
      </c>
      <c r="E16" s="221" t="s">
        <v>211</v>
      </c>
      <c r="F16" s="222"/>
      <c r="G16" s="134"/>
      <c r="H16" s="134"/>
      <c r="I16" s="217" t="s">
        <v>0</v>
      </c>
      <c r="J16" s="219" t="s">
        <v>208</v>
      </c>
      <c r="K16" s="235" t="s">
        <v>209</v>
      </c>
      <c r="L16" s="221" t="s">
        <v>211</v>
      </c>
      <c r="M16" s="222"/>
    </row>
    <row r="17" spans="1:13" x14ac:dyDescent="0.15">
      <c r="A17" s="134"/>
      <c r="B17" s="218"/>
      <c r="C17" s="298"/>
      <c r="D17" s="298"/>
      <c r="E17" s="161" t="s">
        <v>212</v>
      </c>
      <c r="F17" s="162" t="s">
        <v>213</v>
      </c>
      <c r="G17" s="134"/>
      <c r="H17" s="134"/>
      <c r="I17" s="218"/>
      <c r="J17" s="298"/>
      <c r="K17" s="298"/>
      <c r="L17" s="161" t="s">
        <v>212</v>
      </c>
      <c r="M17" s="162" t="s">
        <v>213</v>
      </c>
    </row>
    <row r="18" spans="1:13" x14ac:dyDescent="0.15">
      <c r="A18" s="134"/>
      <c r="B18" s="135"/>
      <c r="C18" s="136" t="s">
        <v>20</v>
      </c>
      <c r="D18" s="136" t="s">
        <v>210</v>
      </c>
      <c r="E18" s="136" t="s">
        <v>214</v>
      </c>
      <c r="F18" s="136" t="s">
        <v>214</v>
      </c>
      <c r="G18" s="134"/>
      <c r="H18" s="134"/>
      <c r="I18" s="135"/>
      <c r="J18" s="136" t="s">
        <v>20</v>
      </c>
      <c r="K18" s="136" t="s">
        <v>210</v>
      </c>
      <c r="L18" s="136" t="s">
        <v>214</v>
      </c>
      <c r="M18" s="136" t="s">
        <v>214</v>
      </c>
    </row>
    <row r="19" spans="1:13" x14ac:dyDescent="0.15">
      <c r="A19" s="134"/>
      <c r="B19" s="137">
        <v>43102</v>
      </c>
      <c r="C19" s="3">
        <v>862</v>
      </c>
      <c r="D19" s="3">
        <v>203</v>
      </c>
      <c r="E19" s="3">
        <v>263</v>
      </c>
      <c r="F19" s="3">
        <v>283</v>
      </c>
      <c r="G19" s="134"/>
      <c r="H19" s="134"/>
      <c r="I19" s="137">
        <v>43102</v>
      </c>
      <c r="J19" s="3">
        <v>570</v>
      </c>
      <c r="K19" s="3">
        <v>202</v>
      </c>
      <c r="L19" s="3">
        <v>256</v>
      </c>
      <c r="M19" s="3">
        <v>276</v>
      </c>
    </row>
    <row r="20" spans="1:13" x14ac:dyDescent="0.15">
      <c r="A20" s="134"/>
      <c r="B20" s="137">
        <v>43468</v>
      </c>
      <c r="C20" s="3">
        <v>855</v>
      </c>
      <c r="D20" s="3">
        <v>203</v>
      </c>
      <c r="E20" s="3">
        <v>263</v>
      </c>
      <c r="F20" s="3">
        <v>283</v>
      </c>
      <c r="G20" s="134"/>
      <c r="H20" s="134"/>
      <c r="I20" s="137">
        <v>43468</v>
      </c>
      <c r="J20" s="3">
        <v>581</v>
      </c>
      <c r="K20" s="3">
        <v>200</v>
      </c>
      <c r="L20" s="3">
        <v>256</v>
      </c>
      <c r="M20" s="3">
        <v>276</v>
      </c>
    </row>
    <row r="21" spans="1:13" x14ac:dyDescent="0.15">
      <c r="A21" s="134"/>
      <c r="B21" s="137">
        <v>43834</v>
      </c>
      <c r="C21" s="3">
        <v>833</v>
      </c>
      <c r="D21" s="3">
        <v>203</v>
      </c>
      <c r="E21" s="3">
        <v>263</v>
      </c>
      <c r="F21" s="3">
        <v>283</v>
      </c>
      <c r="G21" s="134"/>
      <c r="H21" s="134"/>
      <c r="I21" s="137">
        <v>43834</v>
      </c>
      <c r="J21" s="3">
        <v>549</v>
      </c>
      <c r="K21" s="3">
        <v>201</v>
      </c>
      <c r="L21" s="3">
        <v>256</v>
      </c>
      <c r="M21" s="3">
        <v>276</v>
      </c>
    </row>
    <row r="22" spans="1:13" x14ac:dyDescent="0.15">
      <c r="A22" s="134"/>
      <c r="B22" s="137">
        <v>44200</v>
      </c>
      <c r="C22" s="31">
        <v>811</v>
      </c>
      <c r="D22" s="145">
        <v>203</v>
      </c>
      <c r="E22" s="145">
        <v>263</v>
      </c>
      <c r="F22" s="145">
        <v>283</v>
      </c>
      <c r="G22" s="134"/>
      <c r="H22" s="134"/>
      <c r="I22" s="137">
        <v>44200</v>
      </c>
      <c r="J22" s="31">
        <v>553</v>
      </c>
      <c r="K22" s="145">
        <v>203</v>
      </c>
      <c r="L22" s="145">
        <v>256</v>
      </c>
      <c r="M22" s="145">
        <v>276</v>
      </c>
    </row>
    <row r="23" spans="1:13" ht="14.25" thickBot="1" x14ac:dyDescent="0.2">
      <c r="A23" s="134"/>
      <c r="B23" s="140">
        <v>44566</v>
      </c>
      <c r="C23" s="167">
        <v>802</v>
      </c>
      <c r="D23" s="124">
        <v>202</v>
      </c>
      <c r="E23" s="124">
        <v>263</v>
      </c>
      <c r="F23" s="124">
        <v>283</v>
      </c>
      <c r="G23" s="134"/>
      <c r="H23" s="134"/>
      <c r="I23" s="140">
        <v>44566</v>
      </c>
      <c r="J23" s="167">
        <v>567</v>
      </c>
      <c r="K23" s="124">
        <v>202</v>
      </c>
      <c r="L23" s="124">
        <v>256</v>
      </c>
      <c r="M23" s="124">
        <v>276</v>
      </c>
    </row>
    <row r="24" spans="1:13" x14ac:dyDescent="0.15">
      <c r="A24" s="134"/>
      <c r="B24" s="299" t="s">
        <v>728</v>
      </c>
      <c r="C24" s="299"/>
      <c r="D24" s="299"/>
      <c r="E24" s="299"/>
      <c r="F24" s="299"/>
      <c r="G24" s="134"/>
      <c r="H24" s="134"/>
      <c r="I24" s="299" t="s">
        <v>219</v>
      </c>
      <c r="J24" s="299"/>
      <c r="K24" s="299"/>
      <c r="L24" s="299"/>
      <c r="M24" s="299"/>
    </row>
    <row r="25" spans="1:13" x14ac:dyDescent="0.15">
      <c r="A25" s="134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</row>
    <row r="26" spans="1:13" ht="14.25" thickBot="1" x14ac:dyDescent="0.2">
      <c r="A26" s="134"/>
      <c r="B26" s="134" t="s">
        <v>220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</row>
    <row r="27" spans="1:13" ht="13.5" customHeight="1" x14ac:dyDescent="0.15">
      <c r="A27" s="134"/>
      <c r="B27" s="217" t="s">
        <v>0</v>
      </c>
      <c r="C27" s="219" t="s">
        <v>208</v>
      </c>
      <c r="D27" s="235" t="s">
        <v>209</v>
      </c>
      <c r="E27" s="221" t="s">
        <v>211</v>
      </c>
      <c r="F27" s="222"/>
      <c r="G27" s="134"/>
      <c r="H27" s="134"/>
      <c r="I27" s="134"/>
      <c r="J27" s="134"/>
      <c r="K27" s="134"/>
      <c r="L27" s="134"/>
      <c r="M27" s="134"/>
    </row>
    <row r="28" spans="1:13" x14ac:dyDescent="0.15">
      <c r="A28" s="134"/>
      <c r="B28" s="218"/>
      <c r="C28" s="298"/>
      <c r="D28" s="298"/>
      <c r="E28" s="161" t="s">
        <v>212</v>
      </c>
      <c r="F28" s="162" t="s">
        <v>213</v>
      </c>
      <c r="G28" s="134"/>
      <c r="H28" s="134"/>
      <c r="I28" s="134"/>
      <c r="J28" s="134"/>
      <c r="K28" s="134"/>
      <c r="L28" s="134"/>
      <c r="M28" s="134"/>
    </row>
    <row r="29" spans="1:13" x14ac:dyDescent="0.15">
      <c r="A29" s="134"/>
      <c r="B29" s="137"/>
      <c r="C29" s="136" t="s">
        <v>20</v>
      </c>
      <c r="D29" s="136" t="s">
        <v>210</v>
      </c>
      <c r="E29" s="136" t="s">
        <v>214</v>
      </c>
      <c r="F29" s="136" t="s">
        <v>214</v>
      </c>
      <c r="G29" s="134"/>
      <c r="H29" s="134"/>
      <c r="I29" s="134"/>
      <c r="J29" s="134"/>
      <c r="K29" s="134"/>
      <c r="L29" s="134"/>
      <c r="M29" s="134"/>
    </row>
    <row r="30" spans="1:13" x14ac:dyDescent="0.15">
      <c r="A30" s="134"/>
      <c r="B30" s="137">
        <v>43102</v>
      </c>
      <c r="C30" s="3">
        <v>179</v>
      </c>
      <c r="D30" s="3">
        <v>202</v>
      </c>
      <c r="E30" s="3">
        <v>263</v>
      </c>
      <c r="F30" s="3">
        <v>283</v>
      </c>
      <c r="G30" s="134"/>
      <c r="H30" s="134"/>
      <c r="I30" s="134"/>
      <c r="J30" s="134"/>
      <c r="K30" s="134"/>
      <c r="L30" s="134"/>
      <c r="M30" s="134"/>
    </row>
    <row r="31" spans="1:13" x14ac:dyDescent="0.15">
      <c r="A31" s="134"/>
      <c r="B31" s="137">
        <v>43468</v>
      </c>
      <c r="C31" s="3">
        <v>167</v>
      </c>
      <c r="D31" s="3">
        <v>201</v>
      </c>
      <c r="E31" s="3">
        <v>263</v>
      </c>
      <c r="F31" s="3">
        <v>283</v>
      </c>
      <c r="G31" s="134"/>
      <c r="H31" s="134"/>
      <c r="I31" s="134"/>
      <c r="J31" s="134"/>
      <c r="K31" s="134"/>
      <c r="L31" s="134"/>
      <c r="M31" s="134"/>
    </row>
    <row r="32" spans="1:13" x14ac:dyDescent="0.15">
      <c r="A32" s="134"/>
      <c r="B32" s="137">
        <v>43834</v>
      </c>
      <c r="C32" s="3">
        <v>166</v>
      </c>
      <c r="D32" s="3">
        <v>203</v>
      </c>
      <c r="E32" s="3">
        <v>263</v>
      </c>
      <c r="F32" s="3">
        <v>283</v>
      </c>
      <c r="G32" s="134"/>
      <c r="H32" s="134"/>
      <c r="I32" s="134"/>
      <c r="J32" s="134"/>
      <c r="K32" s="134"/>
      <c r="L32" s="134"/>
      <c r="M32" s="134"/>
    </row>
    <row r="33" spans="1:13" x14ac:dyDescent="0.15">
      <c r="A33" s="134"/>
      <c r="B33" s="137">
        <v>44200</v>
      </c>
      <c r="C33" s="31">
        <v>164</v>
      </c>
      <c r="D33" s="145">
        <v>204</v>
      </c>
      <c r="E33" s="145">
        <v>263</v>
      </c>
      <c r="F33" s="145">
        <v>283</v>
      </c>
      <c r="G33" s="134"/>
      <c r="H33" s="134"/>
      <c r="I33" s="134"/>
      <c r="J33" s="147"/>
      <c r="K33" s="147"/>
      <c r="L33" s="147"/>
      <c r="M33" s="147"/>
    </row>
    <row r="34" spans="1:13" ht="14.25" thickBot="1" x14ac:dyDescent="0.2">
      <c r="A34" s="134"/>
      <c r="B34" s="140">
        <v>44566</v>
      </c>
      <c r="C34" s="124">
        <v>164</v>
      </c>
      <c r="D34" s="124">
        <v>203</v>
      </c>
      <c r="E34" s="124">
        <v>263</v>
      </c>
      <c r="F34" s="124">
        <v>283</v>
      </c>
      <c r="G34" s="134"/>
      <c r="H34" s="134"/>
      <c r="I34" s="134"/>
      <c r="J34" s="147"/>
      <c r="K34" s="147"/>
      <c r="L34" s="147"/>
      <c r="M34" s="147"/>
    </row>
    <row r="35" spans="1:13" x14ac:dyDescent="0.15">
      <c r="A35" s="134"/>
      <c r="B35" s="362" t="s">
        <v>221</v>
      </c>
      <c r="C35" s="299"/>
      <c r="D35" s="299"/>
      <c r="E35" s="299"/>
      <c r="F35" s="299"/>
      <c r="G35" s="134"/>
      <c r="H35" s="134"/>
      <c r="I35" s="134"/>
      <c r="J35" s="134"/>
      <c r="K35" s="134"/>
      <c r="L35" s="134"/>
      <c r="M35" s="134"/>
    </row>
    <row r="36" spans="1:13" x14ac:dyDescent="0.15">
      <c r="A36" s="134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3" ht="20.100000000000001" customHeight="1" x14ac:dyDescent="0.15">
      <c r="A37" s="134"/>
      <c r="B37" s="16" t="s">
        <v>707</v>
      </c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6"/>
    </row>
    <row r="38" spans="1:13" ht="14.25" thickBot="1" x14ac:dyDescent="0.2">
      <c r="A38" s="134"/>
      <c r="B38" s="134" t="s">
        <v>222</v>
      </c>
      <c r="C38" s="134"/>
      <c r="D38" s="134"/>
      <c r="E38" s="134"/>
      <c r="F38" s="134"/>
      <c r="G38" s="134"/>
      <c r="H38" s="134"/>
      <c r="I38" s="134" t="s">
        <v>215</v>
      </c>
      <c r="J38" s="134"/>
      <c r="K38" s="134"/>
      <c r="L38" s="134"/>
      <c r="M38" s="134"/>
    </row>
    <row r="39" spans="1:13" ht="13.5" customHeight="1" x14ac:dyDescent="0.15">
      <c r="A39" s="134"/>
      <c r="B39" s="217" t="s">
        <v>0</v>
      </c>
      <c r="C39" s="219" t="s">
        <v>208</v>
      </c>
      <c r="D39" s="235" t="s">
        <v>209</v>
      </c>
      <c r="E39" s="235" t="s">
        <v>223</v>
      </c>
      <c r="F39" s="165"/>
      <c r="G39" s="134"/>
      <c r="H39" s="134"/>
      <c r="I39" s="217" t="s">
        <v>0</v>
      </c>
      <c r="J39" s="219" t="s">
        <v>208</v>
      </c>
      <c r="K39" s="235" t="s">
        <v>209</v>
      </c>
      <c r="L39" s="235" t="s">
        <v>223</v>
      </c>
      <c r="M39" s="165"/>
    </row>
    <row r="40" spans="1:13" x14ac:dyDescent="0.15">
      <c r="A40" s="134"/>
      <c r="B40" s="218"/>
      <c r="C40" s="298"/>
      <c r="D40" s="298"/>
      <c r="E40" s="298"/>
      <c r="F40" s="134"/>
      <c r="G40" s="134"/>
      <c r="H40" s="134"/>
      <c r="I40" s="218"/>
      <c r="J40" s="298"/>
      <c r="K40" s="298"/>
      <c r="L40" s="298"/>
      <c r="M40" s="134"/>
    </row>
    <row r="41" spans="1:13" x14ac:dyDescent="0.15">
      <c r="A41" s="134"/>
      <c r="B41" s="135"/>
      <c r="C41" s="136" t="s">
        <v>20</v>
      </c>
      <c r="D41" s="136" t="s">
        <v>210</v>
      </c>
      <c r="E41" s="136" t="s">
        <v>214</v>
      </c>
      <c r="F41" s="134"/>
      <c r="G41" s="134"/>
      <c r="H41" s="134"/>
      <c r="I41" s="135"/>
      <c r="J41" s="136" t="s">
        <v>20</v>
      </c>
      <c r="K41" s="136" t="s">
        <v>210</v>
      </c>
      <c r="L41" s="136" t="s">
        <v>214</v>
      </c>
      <c r="M41" s="134"/>
    </row>
    <row r="42" spans="1:13" x14ac:dyDescent="0.15">
      <c r="A42" s="134"/>
      <c r="B42" s="137">
        <v>43102</v>
      </c>
      <c r="C42" s="3">
        <v>3592</v>
      </c>
      <c r="D42" s="3">
        <v>199</v>
      </c>
      <c r="E42" s="3">
        <v>322</v>
      </c>
      <c r="F42" s="134"/>
      <c r="G42" s="134"/>
      <c r="H42" s="134"/>
      <c r="I42" s="137">
        <v>43102</v>
      </c>
      <c r="J42" s="3">
        <v>626</v>
      </c>
      <c r="K42" s="3">
        <v>200</v>
      </c>
      <c r="L42" s="3">
        <v>316</v>
      </c>
      <c r="M42" s="134"/>
    </row>
    <row r="43" spans="1:13" x14ac:dyDescent="0.15">
      <c r="A43" s="134"/>
      <c r="B43" s="137">
        <v>43468</v>
      </c>
      <c r="C43" s="3">
        <v>3554</v>
      </c>
      <c r="D43" s="3">
        <v>199</v>
      </c>
      <c r="E43" s="3">
        <v>322</v>
      </c>
      <c r="F43" s="134"/>
      <c r="G43" s="134"/>
      <c r="H43" s="134"/>
      <c r="I43" s="137">
        <v>43468</v>
      </c>
      <c r="J43" s="3">
        <v>607</v>
      </c>
      <c r="K43" s="3">
        <v>199</v>
      </c>
      <c r="L43" s="3">
        <v>316</v>
      </c>
      <c r="M43" s="134"/>
    </row>
    <row r="44" spans="1:13" x14ac:dyDescent="0.15">
      <c r="A44" s="134"/>
      <c r="B44" s="137">
        <v>43834</v>
      </c>
      <c r="C44" s="3">
        <v>3486</v>
      </c>
      <c r="D44" s="3">
        <v>198</v>
      </c>
      <c r="E44" s="3">
        <v>322</v>
      </c>
      <c r="F44" s="134"/>
      <c r="G44" s="134"/>
      <c r="H44" s="134"/>
      <c r="I44" s="137">
        <v>43834</v>
      </c>
      <c r="J44" s="3">
        <v>579</v>
      </c>
      <c r="K44" s="3">
        <v>197</v>
      </c>
      <c r="L44" s="3">
        <v>316</v>
      </c>
      <c r="M44" s="134"/>
    </row>
    <row r="45" spans="1:13" x14ac:dyDescent="0.15">
      <c r="A45" s="134"/>
      <c r="B45" s="137">
        <v>44200</v>
      </c>
      <c r="C45" s="31">
        <v>3408</v>
      </c>
      <c r="D45" s="145">
        <v>199</v>
      </c>
      <c r="E45" s="145">
        <v>322</v>
      </c>
      <c r="F45" s="134"/>
      <c r="G45" s="134"/>
      <c r="H45" s="134"/>
      <c r="I45" s="137">
        <v>44200</v>
      </c>
      <c r="J45" s="31">
        <v>573</v>
      </c>
      <c r="K45" s="145">
        <v>198</v>
      </c>
      <c r="L45" s="145">
        <v>316</v>
      </c>
      <c r="M45" s="134"/>
    </row>
    <row r="46" spans="1:13" ht="14.25" thickBot="1" x14ac:dyDescent="0.2">
      <c r="A46" s="134"/>
      <c r="B46" s="140">
        <v>44566</v>
      </c>
      <c r="C46" s="168">
        <v>3370</v>
      </c>
      <c r="D46" s="124">
        <v>200</v>
      </c>
      <c r="E46" s="124">
        <v>322</v>
      </c>
      <c r="F46" s="134"/>
      <c r="G46" s="134"/>
      <c r="H46" s="134"/>
      <c r="I46" s="140">
        <v>44566</v>
      </c>
      <c r="J46" s="167">
        <v>510</v>
      </c>
      <c r="K46" s="124">
        <v>197</v>
      </c>
      <c r="L46" s="124">
        <v>316</v>
      </c>
      <c r="M46" s="134"/>
    </row>
    <row r="47" spans="1:13" x14ac:dyDescent="0.15">
      <c r="A47" s="134"/>
      <c r="B47" s="281" t="s">
        <v>224</v>
      </c>
      <c r="C47" s="281"/>
      <c r="D47" s="281"/>
      <c r="E47" s="281"/>
      <c r="F47" s="281"/>
      <c r="G47" s="134"/>
      <c r="H47" s="134"/>
      <c r="I47" s="281" t="s">
        <v>225</v>
      </c>
      <c r="J47" s="281"/>
      <c r="K47" s="281"/>
      <c r="L47" s="281"/>
      <c r="M47" s="281"/>
    </row>
    <row r="48" spans="1:13" x14ac:dyDescent="0.15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ht="14.25" thickBot="1" x14ac:dyDescent="0.2">
      <c r="A49" s="134"/>
      <c r="B49" s="134" t="s">
        <v>218</v>
      </c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ht="13.5" customHeight="1" x14ac:dyDescent="0.15">
      <c r="A50" s="134"/>
      <c r="B50" s="217" t="s">
        <v>0</v>
      </c>
      <c r="C50" s="219" t="s">
        <v>208</v>
      </c>
      <c r="D50" s="235" t="s">
        <v>209</v>
      </c>
      <c r="E50" s="235" t="s">
        <v>223</v>
      </c>
      <c r="F50" s="165"/>
      <c r="G50" s="134"/>
      <c r="H50" s="134"/>
      <c r="I50" s="134"/>
      <c r="J50" s="134"/>
      <c r="K50" s="134"/>
      <c r="L50" s="134"/>
      <c r="M50" s="134"/>
    </row>
    <row r="51" spans="1:13" x14ac:dyDescent="0.15">
      <c r="A51" s="134"/>
      <c r="B51" s="218"/>
      <c r="C51" s="298"/>
      <c r="D51" s="298"/>
      <c r="E51" s="298"/>
      <c r="F51" s="134"/>
      <c r="G51" s="134"/>
      <c r="H51" s="134"/>
      <c r="I51" s="134"/>
      <c r="J51" s="134"/>
      <c r="K51" s="134"/>
      <c r="L51" s="134"/>
      <c r="M51" s="134"/>
    </row>
    <row r="52" spans="1:13" x14ac:dyDescent="0.15">
      <c r="A52" s="134"/>
      <c r="B52" s="135"/>
      <c r="C52" s="136" t="s">
        <v>20</v>
      </c>
      <c r="D52" s="136" t="s">
        <v>210</v>
      </c>
      <c r="E52" s="136" t="s">
        <v>214</v>
      </c>
      <c r="F52" s="134"/>
      <c r="G52" s="134"/>
      <c r="H52" s="134"/>
      <c r="I52" s="134"/>
      <c r="J52" s="134"/>
      <c r="K52" s="134"/>
      <c r="L52" s="134"/>
      <c r="M52" s="134"/>
    </row>
    <row r="53" spans="1:13" x14ac:dyDescent="0.15">
      <c r="A53" s="134"/>
      <c r="B53" s="137">
        <v>43102</v>
      </c>
      <c r="C53" s="3">
        <v>330</v>
      </c>
      <c r="D53" s="3">
        <v>201</v>
      </c>
      <c r="E53" s="3">
        <v>318</v>
      </c>
      <c r="F53" s="134"/>
      <c r="G53" s="134"/>
      <c r="H53" s="134"/>
      <c r="I53" s="134"/>
      <c r="J53" s="134"/>
      <c r="K53" s="134"/>
      <c r="L53" s="134"/>
      <c r="M53" s="134"/>
    </row>
    <row r="54" spans="1:13" x14ac:dyDescent="0.15">
      <c r="A54" s="134"/>
      <c r="B54" s="137">
        <v>43468</v>
      </c>
      <c r="C54" s="3">
        <v>304</v>
      </c>
      <c r="D54" s="3">
        <v>199</v>
      </c>
      <c r="E54" s="3">
        <v>318</v>
      </c>
      <c r="F54" s="134"/>
      <c r="G54" s="134"/>
      <c r="H54" s="134"/>
      <c r="I54" s="134"/>
      <c r="J54" s="134"/>
      <c r="K54" s="134"/>
      <c r="L54" s="134"/>
      <c r="M54" s="134"/>
    </row>
    <row r="55" spans="1:13" x14ac:dyDescent="0.15">
      <c r="A55" s="134"/>
      <c r="B55" s="137">
        <v>43834</v>
      </c>
      <c r="C55" s="3">
        <v>306</v>
      </c>
      <c r="D55" s="3">
        <v>200</v>
      </c>
      <c r="E55" s="3">
        <v>318</v>
      </c>
      <c r="F55" s="134"/>
      <c r="G55" s="134"/>
      <c r="H55" s="134"/>
      <c r="I55" s="134"/>
      <c r="J55" s="134"/>
      <c r="K55" s="134"/>
      <c r="L55" s="134"/>
      <c r="M55" s="134"/>
    </row>
    <row r="56" spans="1:13" x14ac:dyDescent="0.15">
      <c r="A56" s="134"/>
      <c r="B56" s="137">
        <v>44200</v>
      </c>
      <c r="C56" s="31">
        <v>292</v>
      </c>
      <c r="D56" s="145">
        <v>200</v>
      </c>
      <c r="E56" s="145">
        <v>318</v>
      </c>
      <c r="F56" s="134"/>
      <c r="G56" s="134"/>
      <c r="H56" s="134"/>
      <c r="I56" s="134"/>
      <c r="J56" s="147"/>
      <c r="K56" s="147"/>
      <c r="L56" s="147"/>
      <c r="M56" s="134"/>
    </row>
    <row r="57" spans="1:13" ht="14.25" thickBot="1" x14ac:dyDescent="0.2">
      <c r="A57" s="134"/>
      <c r="B57" s="140">
        <v>44566</v>
      </c>
      <c r="C57" s="167">
        <v>300</v>
      </c>
      <c r="D57" s="124">
        <v>201</v>
      </c>
      <c r="E57" s="124">
        <v>318</v>
      </c>
      <c r="F57" s="134"/>
      <c r="G57" s="134"/>
      <c r="H57" s="134"/>
      <c r="I57" s="134"/>
      <c r="J57" s="147"/>
      <c r="K57" s="147"/>
      <c r="L57" s="147"/>
      <c r="M57" s="134"/>
    </row>
    <row r="58" spans="1:13" x14ac:dyDescent="0.15">
      <c r="A58" s="134"/>
      <c r="B58" s="281" t="s">
        <v>226</v>
      </c>
      <c r="C58" s="281"/>
      <c r="D58" s="281"/>
      <c r="E58" s="281"/>
      <c r="F58" s="281"/>
      <c r="G58" s="134"/>
      <c r="H58" s="134"/>
      <c r="I58" s="134"/>
      <c r="J58" s="134"/>
      <c r="K58" s="134"/>
      <c r="L58" s="134"/>
      <c r="M58" s="134"/>
    </row>
    <row r="59" spans="1:13" x14ac:dyDescent="0.15">
      <c r="A59" s="134"/>
      <c r="B59" s="134" t="s">
        <v>1380</v>
      </c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x14ac:dyDescent="0.15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x14ac:dyDescent="0.15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x14ac:dyDescent="0.15">
      <c r="A62" s="134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</sheetData>
  <mergeCells count="40">
    <mergeCell ref="B50:B51"/>
    <mergeCell ref="C50:C51"/>
    <mergeCell ref="D50:D51"/>
    <mergeCell ref="E50:E51"/>
    <mergeCell ref="B58:F58"/>
    <mergeCell ref="J39:J40"/>
    <mergeCell ref="K39:K40"/>
    <mergeCell ref="B47:F47"/>
    <mergeCell ref="I47:M47"/>
    <mergeCell ref="E39:E40"/>
    <mergeCell ref="L39:L40"/>
    <mergeCell ref="B35:F35"/>
    <mergeCell ref="B39:B40"/>
    <mergeCell ref="C39:C40"/>
    <mergeCell ref="D39:D40"/>
    <mergeCell ref="I39:I40"/>
    <mergeCell ref="K16:K17"/>
    <mergeCell ref="L16:M16"/>
    <mergeCell ref="B24:F24"/>
    <mergeCell ref="I24:M24"/>
    <mergeCell ref="B27:B28"/>
    <mergeCell ref="C27:C28"/>
    <mergeCell ref="D27:D28"/>
    <mergeCell ref="E27:F27"/>
    <mergeCell ref="K5:K6"/>
    <mergeCell ref="L5:M5"/>
    <mergeCell ref="B13:F13"/>
    <mergeCell ref="I13:M13"/>
    <mergeCell ref="B16:B17"/>
    <mergeCell ref="C16:C17"/>
    <mergeCell ref="D16:D17"/>
    <mergeCell ref="E16:F16"/>
    <mergeCell ref="I16:I17"/>
    <mergeCell ref="J16:J17"/>
    <mergeCell ref="B5:B6"/>
    <mergeCell ref="C5:C6"/>
    <mergeCell ref="D5:D6"/>
    <mergeCell ref="E5:F5"/>
    <mergeCell ref="I5:I6"/>
    <mergeCell ref="J5:J6"/>
  </mergeCells>
  <phoneticPr fontId="9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" operator="equal" id="{3AFC755F-DF9C-44B1-8911-3BA6D6AE9CCB}">
            <xm:f>年度表!$I$27</xm:f>
            <x14:dxf>
              <numFmt numFmtId="192" formatCode="&quot;令&quot;&quot;和&quot;&quot;元&quot;&quot;年&quot;&quot;度&quot;"/>
            </x14:dxf>
          </x14:cfRule>
          <xm:sqref>N1:O62</xm:sqref>
        </x14:conditionalFormatting>
        <x14:conditionalFormatting xmlns:xm="http://schemas.microsoft.com/office/excel/2006/main">
          <x14:cfRule type="cellIs" priority="9" operator="equal" id="{687658B1-649B-4182-93DD-CF832F36549C}">
            <xm:f>年度表!#REF!</xm:f>
            <x14:dxf>
              <numFmt numFmtId="192" formatCode="&quot;令&quot;&quot;和&quot;&quot;元&quot;&quot;年&quot;&quot;度&quot;"/>
            </x14:dxf>
          </x14:cfRule>
          <xm:sqref>A1:M7 A8:A12 C8:F11 G8:H12 J8:M11 A13:M18 A19:A23 C19:F22 G19:H23 J19:M22 A24:M28 C30:F33 G30:I34 J30:M33 A35:M41 A42:A46 C42:E45 F42:H46 M42:M46 J42:L45 A47:M52 A58:M62 A53:A57 C53:E56 F53:I57 M53:M57 J53:L56 A29:A34 C29:M29</xm:sqref>
        </x14:conditionalFormatting>
        <x14:conditionalFormatting xmlns:xm="http://schemas.microsoft.com/office/excel/2006/main">
          <x14:cfRule type="cellIs" priority="8" operator="equal" id="{151DCCA0-D3FD-4895-AF24-ABF223C9EC37}">
            <xm:f>年度表!$I$27</xm:f>
            <x14:dxf>
              <numFmt numFmtId="192" formatCode="&quot;令&quot;&quot;和&quot;&quot;元&quot;&quot;年&quot;&quot;度&quot;"/>
            </x14:dxf>
          </x14:cfRule>
          <xm:sqref>B29:B34</xm:sqref>
        </x14:conditionalFormatting>
        <x14:conditionalFormatting xmlns:xm="http://schemas.microsoft.com/office/excel/2006/main">
          <x14:cfRule type="cellIs" priority="7" operator="equal" id="{2C88DAAD-CEE9-4640-8E72-B4A3F9A47B64}">
            <xm:f>年度表!$I$27</xm:f>
            <x14:dxf>
              <numFmt numFmtId="192" formatCode="&quot;令&quot;&quot;和&quot;&quot;元&quot;&quot;年&quot;&quot;度&quot;"/>
            </x14:dxf>
          </x14:cfRule>
          <xm:sqref>B42:B46</xm:sqref>
        </x14:conditionalFormatting>
        <x14:conditionalFormatting xmlns:xm="http://schemas.microsoft.com/office/excel/2006/main">
          <x14:cfRule type="cellIs" priority="6" operator="equal" id="{0EA70076-8C47-43E2-AE80-6EC0E4F0EAC4}">
            <xm:f>年度表!$I$27</xm:f>
            <x14:dxf>
              <numFmt numFmtId="192" formatCode="&quot;令&quot;&quot;和&quot;&quot;元&quot;&quot;年&quot;&quot;度&quot;"/>
            </x14:dxf>
          </x14:cfRule>
          <xm:sqref>I42:I46</xm:sqref>
        </x14:conditionalFormatting>
        <x14:conditionalFormatting xmlns:xm="http://schemas.microsoft.com/office/excel/2006/main">
          <x14:cfRule type="cellIs" priority="5" operator="equal" id="{75A0CCD5-0BA2-481B-9385-4B19EFF476AF}">
            <xm:f>年度表!$I$27</xm:f>
            <x14:dxf>
              <numFmt numFmtId="192" formatCode="&quot;令&quot;&quot;和&quot;&quot;元&quot;&quot;年&quot;&quot;度&quot;"/>
            </x14:dxf>
          </x14:cfRule>
          <xm:sqref>B53:B57</xm:sqref>
        </x14:conditionalFormatting>
        <x14:conditionalFormatting xmlns:xm="http://schemas.microsoft.com/office/excel/2006/main">
          <x14:cfRule type="cellIs" priority="4" operator="equal" id="{9D481157-9050-4B90-94B0-F2AF2CCC3F90}">
            <xm:f>年度表!$I$27</xm:f>
            <x14:dxf>
              <numFmt numFmtId="192" formatCode="&quot;令&quot;&quot;和&quot;&quot;元&quot;&quot;年&quot;&quot;度&quot;"/>
            </x14:dxf>
          </x14:cfRule>
          <xm:sqref>B8:B12</xm:sqref>
        </x14:conditionalFormatting>
        <x14:conditionalFormatting xmlns:xm="http://schemas.microsoft.com/office/excel/2006/main">
          <x14:cfRule type="cellIs" priority="3" operator="equal" id="{5CCE7D6B-6858-4CE9-BE49-A1BBF99A4B4A}">
            <xm:f>年度表!$I$27</xm:f>
            <x14:dxf>
              <numFmt numFmtId="192" formatCode="&quot;令&quot;&quot;和&quot;&quot;元&quot;&quot;年&quot;&quot;度&quot;"/>
            </x14:dxf>
          </x14:cfRule>
          <xm:sqref>I8:I12</xm:sqref>
        </x14:conditionalFormatting>
        <x14:conditionalFormatting xmlns:xm="http://schemas.microsoft.com/office/excel/2006/main">
          <x14:cfRule type="cellIs" priority="2" operator="equal" id="{D766D211-5D13-4F2A-BB08-6240A8AB401E}">
            <xm:f>年度表!$I$27</xm:f>
            <x14:dxf>
              <numFmt numFmtId="192" formatCode="&quot;令&quot;&quot;和&quot;&quot;元&quot;&quot;年&quot;&quot;度&quot;"/>
            </x14:dxf>
          </x14:cfRule>
          <xm:sqref>B19:B23</xm:sqref>
        </x14:conditionalFormatting>
        <x14:conditionalFormatting xmlns:xm="http://schemas.microsoft.com/office/excel/2006/main">
          <x14:cfRule type="cellIs" priority="1" operator="equal" id="{F6462DFD-FAE7-4E74-B8D2-883ED5463024}">
            <xm:f>年度表!$I$27</xm:f>
            <x14:dxf>
              <numFmt numFmtId="192" formatCode="&quot;令&quot;&quot;和&quot;&quot;元&quot;&quot;年&quot;&quot;度&quot;"/>
            </x14:dxf>
          </x14:cfRule>
          <xm:sqref>I19:I23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CCFFCC"/>
    <pageSetUpPr fitToPage="1"/>
  </sheetPr>
  <dimension ref="B2:N13"/>
  <sheetViews>
    <sheetView topLeftCell="A7" zoomScaleSheetLayoutView="100" workbookViewId="0">
      <selection activeCell="N12" sqref="B3:N12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8.125" style="1" bestFit="1" customWidth="1"/>
    <col min="4" max="4" width="8.375" style="1" customWidth="1"/>
    <col min="5" max="5" width="8.125" style="1" customWidth="1"/>
    <col min="6" max="7" width="7.125" style="1" customWidth="1"/>
    <col min="8" max="8" width="8.125" style="1" customWidth="1"/>
    <col min="9" max="9" width="3.5" style="1" customWidth="1"/>
    <col min="10" max="10" width="8.125" style="1" customWidth="1"/>
    <col min="11" max="11" width="3.5" style="1" customWidth="1"/>
    <col min="12" max="12" width="4.5" style="1" customWidth="1"/>
    <col min="13" max="13" width="3.5" style="1" customWidth="1"/>
    <col min="14" max="14" width="6.125" style="1" customWidth="1"/>
    <col min="15" max="16384" width="2.625" style="1"/>
  </cols>
  <sheetData>
    <row r="2" spans="2:14" x14ac:dyDescent="0.15">
      <c r="B2" s="7" t="s">
        <v>1167</v>
      </c>
    </row>
    <row r="3" spans="2:14" ht="2.1" customHeight="1" thickBot="1" x14ac:dyDescent="0.2">
      <c r="B3" s="7"/>
    </row>
    <row r="4" spans="2:14" x14ac:dyDescent="0.15">
      <c r="B4" s="217" t="s">
        <v>0</v>
      </c>
      <c r="C4" s="222" t="s">
        <v>232</v>
      </c>
      <c r="D4" s="239"/>
      <c r="E4" s="239"/>
      <c r="F4" s="239"/>
      <c r="G4" s="239"/>
      <c r="H4" s="240"/>
      <c r="I4" s="235" t="s">
        <v>238</v>
      </c>
      <c r="J4" s="253"/>
      <c r="K4" s="219" t="s">
        <v>231</v>
      </c>
      <c r="L4" s="253"/>
      <c r="M4" s="235" t="s">
        <v>239</v>
      </c>
      <c r="N4" s="253"/>
    </row>
    <row r="5" spans="2:14" x14ac:dyDescent="0.15">
      <c r="B5" s="226"/>
      <c r="C5" s="302" t="s">
        <v>14</v>
      </c>
      <c r="D5" s="303" t="s">
        <v>234</v>
      </c>
      <c r="E5" s="13"/>
      <c r="F5" s="13"/>
      <c r="G5" s="12"/>
      <c r="H5" s="300" t="s">
        <v>235</v>
      </c>
      <c r="I5" s="220"/>
      <c r="J5" s="255"/>
      <c r="K5" s="220"/>
      <c r="L5" s="255"/>
      <c r="M5" s="220"/>
      <c r="N5" s="255"/>
    </row>
    <row r="6" spans="2:14" x14ac:dyDescent="0.15">
      <c r="B6" s="218"/>
      <c r="C6" s="301"/>
      <c r="D6" s="238"/>
      <c r="E6" s="39" t="s">
        <v>227</v>
      </c>
      <c r="F6" s="39" t="s">
        <v>228</v>
      </c>
      <c r="G6" s="40" t="s">
        <v>229</v>
      </c>
      <c r="H6" s="301"/>
      <c r="I6" s="39" t="s">
        <v>230</v>
      </c>
      <c r="J6" s="40" t="s">
        <v>236</v>
      </c>
      <c r="K6" s="39" t="s">
        <v>230</v>
      </c>
      <c r="L6" s="40" t="s">
        <v>237</v>
      </c>
      <c r="M6" s="39" t="s">
        <v>230</v>
      </c>
      <c r="N6" s="40" t="s">
        <v>237</v>
      </c>
    </row>
    <row r="7" spans="2:14" x14ac:dyDescent="0.15">
      <c r="B7" s="5"/>
      <c r="C7" s="4" t="s">
        <v>20</v>
      </c>
      <c r="D7" s="4" t="s">
        <v>20</v>
      </c>
      <c r="E7" s="4" t="s">
        <v>20</v>
      </c>
      <c r="F7" s="4" t="s">
        <v>20</v>
      </c>
      <c r="G7" s="4" t="s">
        <v>20</v>
      </c>
      <c r="H7" s="4" t="s">
        <v>20</v>
      </c>
      <c r="I7" s="4" t="s">
        <v>233</v>
      </c>
      <c r="J7" s="4" t="s">
        <v>20</v>
      </c>
      <c r="K7" s="4" t="s">
        <v>233</v>
      </c>
      <c r="L7" s="4" t="s">
        <v>20</v>
      </c>
      <c r="M7" s="4" t="s">
        <v>233</v>
      </c>
      <c r="N7" s="4" t="s">
        <v>20</v>
      </c>
    </row>
    <row r="8" spans="2:14" x14ac:dyDescent="0.15">
      <c r="B8" s="92">
        <f>年度表!A1</f>
        <v>43102</v>
      </c>
      <c r="C8" s="3">
        <v>201672</v>
      </c>
      <c r="D8" s="3">
        <v>129701</v>
      </c>
      <c r="E8" s="3">
        <v>113017</v>
      </c>
      <c r="F8" s="3">
        <v>12435</v>
      </c>
      <c r="G8" s="3">
        <v>4249</v>
      </c>
      <c r="H8" s="3">
        <v>71971</v>
      </c>
      <c r="I8" s="3">
        <v>4</v>
      </c>
      <c r="J8" s="3">
        <v>73972</v>
      </c>
      <c r="K8" s="3">
        <v>11</v>
      </c>
      <c r="L8" s="3">
        <v>320</v>
      </c>
      <c r="M8" s="3">
        <v>3</v>
      </c>
      <c r="N8" s="3">
        <v>47</v>
      </c>
    </row>
    <row r="9" spans="2:14" x14ac:dyDescent="0.15">
      <c r="B9" s="92">
        <f>年度表!A2</f>
        <v>43468</v>
      </c>
      <c r="C9" s="3">
        <v>196529</v>
      </c>
      <c r="D9" s="3">
        <v>129566</v>
      </c>
      <c r="E9" s="3">
        <v>108189</v>
      </c>
      <c r="F9" s="3">
        <v>18196</v>
      </c>
      <c r="G9" s="3">
        <v>3181</v>
      </c>
      <c r="H9" s="3">
        <v>66963</v>
      </c>
      <c r="I9" s="3">
        <v>3</v>
      </c>
      <c r="J9" s="3">
        <v>44437</v>
      </c>
      <c r="K9" s="3">
        <v>11</v>
      </c>
      <c r="L9" s="3">
        <v>275</v>
      </c>
      <c r="M9" s="3">
        <v>4</v>
      </c>
      <c r="N9" s="3">
        <v>62</v>
      </c>
    </row>
    <row r="10" spans="2:14" x14ac:dyDescent="0.15">
      <c r="B10" s="92">
        <f>年度表!A3</f>
        <v>43834</v>
      </c>
      <c r="C10" s="3">
        <v>86827</v>
      </c>
      <c r="D10" s="3">
        <v>56696</v>
      </c>
      <c r="E10" s="3">
        <v>48564</v>
      </c>
      <c r="F10" s="3">
        <v>7380</v>
      </c>
      <c r="G10" s="3">
        <v>752</v>
      </c>
      <c r="H10" s="3">
        <v>30131</v>
      </c>
      <c r="I10" s="3">
        <v>3</v>
      </c>
      <c r="J10" s="3">
        <v>32405</v>
      </c>
      <c r="K10" s="3">
        <v>10</v>
      </c>
      <c r="L10" s="3">
        <v>153</v>
      </c>
      <c r="M10" s="3">
        <v>0</v>
      </c>
      <c r="N10" s="3">
        <v>0</v>
      </c>
    </row>
    <row r="11" spans="2:14" x14ac:dyDescent="0.15">
      <c r="B11" s="92">
        <f>年度表!A4</f>
        <v>44200</v>
      </c>
      <c r="C11" s="31">
        <v>82137</v>
      </c>
      <c r="D11" s="3">
        <v>53165</v>
      </c>
      <c r="E11" s="3">
        <v>44195</v>
      </c>
      <c r="F11" s="3">
        <v>7263</v>
      </c>
      <c r="G11" s="3">
        <v>1707</v>
      </c>
      <c r="H11" s="3">
        <v>28972</v>
      </c>
      <c r="I11" s="3">
        <v>3</v>
      </c>
      <c r="J11" s="3">
        <v>13252</v>
      </c>
      <c r="K11" s="3">
        <v>10</v>
      </c>
      <c r="L11" s="3">
        <v>155</v>
      </c>
      <c r="M11" s="3">
        <v>0</v>
      </c>
      <c r="N11" s="3">
        <v>0</v>
      </c>
    </row>
    <row r="12" spans="2:14" ht="14.25" thickBot="1" x14ac:dyDescent="0.2">
      <c r="B12" s="93">
        <f>年度表!A5</f>
        <v>44566</v>
      </c>
      <c r="C12" s="118">
        <v>141716</v>
      </c>
      <c r="D12" s="119">
        <v>93496</v>
      </c>
      <c r="E12" s="119">
        <v>78903</v>
      </c>
      <c r="F12" s="119">
        <v>13209</v>
      </c>
      <c r="G12" s="119">
        <v>1384</v>
      </c>
      <c r="H12" s="119">
        <v>48220</v>
      </c>
      <c r="I12" s="119">
        <v>3</v>
      </c>
      <c r="J12" s="119">
        <v>31133</v>
      </c>
      <c r="K12" s="119">
        <v>10</v>
      </c>
      <c r="L12" s="119">
        <v>131</v>
      </c>
      <c r="M12" s="119">
        <v>0</v>
      </c>
      <c r="N12" s="119">
        <v>0</v>
      </c>
    </row>
    <row r="13" spans="2:14" x14ac:dyDescent="0.15">
      <c r="B13" s="1" t="s">
        <v>383</v>
      </c>
    </row>
  </sheetData>
  <mergeCells count="8">
    <mergeCell ref="B4:B6"/>
    <mergeCell ref="H5:H6"/>
    <mergeCell ref="I4:J5"/>
    <mergeCell ref="K4:L5"/>
    <mergeCell ref="M4:N5"/>
    <mergeCell ref="C4:H4"/>
    <mergeCell ref="C5:C6"/>
    <mergeCell ref="D5:D6"/>
  </mergeCells>
  <phoneticPr fontId="9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F6A9DD9-231A-4AAA-B7A8-243E61667713}">
            <xm:f>年度表!$I$27</xm:f>
            <x14:dxf>
              <numFmt numFmtId="192" formatCode="&quot;令&quot;&quot;和&quot;&quot;元&quot;&quot;年&quot;&quot;度&quot;"/>
            </x14:dxf>
          </x14:cfRule>
          <xm:sqref>B8:B12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rgb="FFCCFFCC"/>
    <pageSetUpPr fitToPage="1"/>
  </sheetPr>
  <dimension ref="B2:N13"/>
  <sheetViews>
    <sheetView zoomScaleSheetLayoutView="100" workbookViewId="0">
      <selection activeCell="N13" sqref="B3:N13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8.125" style="1" bestFit="1" customWidth="1"/>
    <col min="4" max="5" width="7.125" style="1" bestFit="1" customWidth="1"/>
    <col min="6" max="7" width="7.125" style="1" customWidth="1"/>
    <col min="8" max="8" width="7.125" style="1" bestFit="1" customWidth="1"/>
    <col min="9" max="9" width="3.5" style="1" customWidth="1"/>
    <col min="10" max="10" width="7.125" style="1" customWidth="1"/>
    <col min="11" max="11" width="3.5" style="1" customWidth="1"/>
    <col min="12" max="12" width="4.5" style="1" customWidth="1"/>
    <col min="13" max="13" width="3.5" style="1" customWidth="1"/>
    <col min="14" max="14" width="6.125" style="1" customWidth="1"/>
    <col min="15" max="16384" width="2.625" style="1"/>
  </cols>
  <sheetData>
    <row r="2" spans="2:14" x14ac:dyDescent="0.15">
      <c r="B2" s="7" t="s">
        <v>1168</v>
      </c>
    </row>
    <row r="3" spans="2:14" ht="2.1" customHeight="1" thickBot="1" x14ac:dyDescent="0.2">
      <c r="B3" s="7"/>
    </row>
    <row r="4" spans="2:14" x14ac:dyDescent="0.15">
      <c r="B4" s="217" t="s">
        <v>0</v>
      </c>
      <c r="C4" s="222" t="s">
        <v>232</v>
      </c>
      <c r="D4" s="239"/>
      <c r="E4" s="239"/>
      <c r="F4" s="239"/>
      <c r="G4" s="239"/>
      <c r="H4" s="240"/>
      <c r="I4" s="235" t="s">
        <v>238</v>
      </c>
      <c r="J4" s="253"/>
      <c r="K4" s="235" t="s">
        <v>231</v>
      </c>
      <c r="L4" s="253"/>
      <c r="M4" s="235" t="s">
        <v>241</v>
      </c>
      <c r="N4" s="253"/>
    </row>
    <row r="5" spans="2:14" x14ac:dyDescent="0.15">
      <c r="B5" s="226"/>
      <c r="C5" s="302" t="s">
        <v>14</v>
      </c>
      <c r="D5" s="303" t="s">
        <v>234</v>
      </c>
      <c r="E5" s="13"/>
      <c r="F5" s="13"/>
      <c r="G5" s="12"/>
      <c r="H5" s="300" t="s">
        <v>235</v>
      </c>
      <c r="I5" s="220"/>
      <c r="J5" s="255"/>
      <c r="K5" s="220"/>
      <c r="L5" s="255"/>
      <c r="M5" s="220"/>
      <c r="N5" s="255"/>
    </row>
    <row r="6" spans="2:14" x14ac:dyDescent="0.15">
      <c r="B6" s="218"/>
      <c r="C6" s="301"/>
      <c r="D6" s="238"/>
      <c r="E6" s="39" t="s">
        <v>227</v>
      </c>
      <c r="F6" s="39" t="s">
        <v>228</v>
      </c>
      <c r="G6" s="40" t="s">
        <v>229</v>
      </c>
      <c r="H6" s="301"/>
      <c r="I6" s="39" t="s">
        <v>230</v>
      </c>
      <c r="J6" s="40" t="s">
        <v>236</v>
      </c>
      <c r="K6" s="39" t="s">
        <v>230</v>
      </c>
      <c r="L6" s="40" t="s">
        <v>237</v>
      </c>
      <c r="M6" s="39" t="s">
        <v>230</v>
      </c>
      <c r="N6" s="40" t="s">
        <v>237</v>
      </c>
    </row>
    <row r="7" spans="2:14" x14ac:dyDescent="0.15">
      <c r="B7" s="5"/>
      <c r="C7" s="4" t="s">
        <v>20</v>
      </c>
      <c r="D7" s="4" t="s">
        <v>20</v>
      </c>
      <c r="E7" s="4" t="s">
        <v>20</v>
      </c>
      <c r="F7" s="4" t="s">
        <v>20</v>
      </c>
      <c r="G7" s="4" t="s">
        <v>20</v>
      </c>
      <c r="H7" s="4" t="s">
        <v>20</v>
      </c>
      <c r="I7" s="4" t="s">
        <v>233</v>
      </c>
      <c r="J7" s="4" t="s">
        <v>20</v>
      </c>
      <c r="K7" s="4" t="s">
        <v>233</v>
      </c>
      <c r="L7" s="4" t="s">
        <v>20</v>
      </c>
      <c r="M7" s="4" t="s">
        <v>233</v>
      </c>
      <c r="N7" s="4" t="s">
        <v>20</v>
      </c>
    </row>
    <row r="8" spans="2:14" x14ac:dyDescent="0.15">
      <c r="B8" s="92">
        <f>年度表!$A$1</f>
        <v>43102</v>
      </c>
      <c r="C8" s="3">
        <v>4149</v>
      </c>
      <c r="D8" s="3">
        <v>1698</v>
      </c>
      <c r="E8" s="3">
        <v>1484</v>
      </c>
      <c r="F8" s="3">
        <v>24</v>
      </c>
      <c r="G8" s="3">
        <v>190</v>
      </c>
      <c r="H8" s="3">
        <v>2451</v>
      </c>
      <c r="I8" s="3">
        <v>3</v>
      </c>
      <c r="J8" s="3">
        <v>1367</v>
      </c>
      <c r="K8" s="3">
        <v>21</v>
      </c>
      <c r="L8" s="3">
        <v>487</v>
      </c>
      <c r="M8" s="3">
        <v>25</v>
      </c>
      <c r="N8" s="3">
        <v>526</v>
      </c>
    </row>
    <row r="9" spans="2:14" x14ac:dyDescent="0.15">
      <c r="B9" s="92">
        <f>年度表!$A$2</f>
        <v>43468</v>
      </c>
      <c r="C9" s="3">
        <v>3854</v>
      </c>
      <c r="D9" s="3">
        <v>1471</v>
      </c>
      <c r="E9" s="3">
        <v>1319</v>
      </c>
      <c r="F9" s="3">
        <v>21</v>
      </c>
      <c r="G9" s="3">
        <v>131</v>
      </c>
      <c r="H9" s="3">
        <v>2383</v>
      </c>
      <c r="I9" s="3">
        <v>3</v>
      </c>
      <c r="J9" s="3">
        <v>1061</v>
      </c>
      <c r="K9" s="3">
        <v>17</v>
      </c>
      <c r="L9" s="3">
        <v>486</v>
      </c>
      <c r="M9" s="3">
        <v>17</v>
      </c>
      <c r="N9" s="3">
        <v>205</v>
      </c>
    </row>
    <row r="10" spans="2:14" x14ac:dyDescent="0.15">
      <c r="B10" s="92">
        <f>年度表!$A$3</f>
        <v>43834</v>
      </c>
      <c r="C10" s="3">
        <v>2092</v>
      </c>
      <c r="D10" s="3">
        <v>1217</v>
      </c>
      <c r="E10" s="3">
        <v>1115</v>
      </c>
      <c r="F10" s="3">
        <v>22</v>
      </c>
      <c r="G10" s="3">
        <v>80</v>
      </c>
      <c r="H10" s="3">
        <v>875</v>
      </c>
      <c r="I10" s="3">
        <v>3</v>
      </c>
      <c r="J10" s="3">
        <v>817</v>
      </c>
      <c r="K10" s="3">
        <v>5</v>
      </c>
      <c r="L10" s="3">
        <v>66</v>
      </c>
      <c r="M10" s="3">
        <v>0</v>
      </c>
      <c r="N10" s="3">
        <v>0</v>
      </c>
    </row>
    <row r="11" spans="2:14" x14ac:dyDescent="0.15">
      <c r="B11" s="92">
        <f>年度表!$A$4</f>
        <v>44200</v>
      </c>
      <c r="C11" s="31">
        <v>2180</v>
      </c>
      <c r="D11" s="3">
        <v>1007</v>
      </c>
      <c r="E11" s="3">
        <v>938</v>
      </c>
      <c r="F11" s="3">
        <v>26</v>
      </c>
      <c r="G11" s="3">
        <v>43</v>
      </c>
      <c r="H11" s="3">
        <v>1173</v>
      </c>
      <c r="I11" s="3">
        <v>3</v>
      </c>
      <c r="J11" s="3">
        <v>869</v>
      </c>
      <c r="K11" s="3">
        <v>6</v>
      </c>
      <c r="L11" s="3">
        <v>102</v>
      </c>
      <c r="M11" s="3" t="s">
        <v>21</v>
      </c>
      <c r="N11" s="3" t="s">
        <v>21</v>
      </c>
    </row>
    <row r="12" spans="2:14" ht="14.25" thickBot="1" x14ac:dyDescent="0.2">
      <c r="B12" s="93">
        <f>年度表!$A$5</f>
        <v>44566</v>
      </c>
      <c r="C12" s="170">
        <v>2849</v>
      </c>
      <c r="D12" s="171">
        <v>1472</v>
      </c>
      <c r="E12" s="171">
        <v>1347</v>
      </c>
      <c r="F12" s="171">
        <v>36</v>
      </c>
      <c r="G12" s="171">
        <v>89</v>
      </c>
      <c r="H12" s="171">
        <v>1377</v>
      </c>
      <c r="I12" s="171">
        <v>2</v>
      </c>
      <c r="J12" s="171">
        <v>1205</v>
      </c>
      <c r="K12" s="171">
        <v>3</v>
      </c>
      <c r="L12" s="171">
        <v>70</v>
      </c>
      <c r="M12" s="171">
        <v>1</v>
      </c>
      <c r="N12" s="171">
        <v>15</v>
      </c>
    </row>
    <row r="13" spans="2:14" x14ac:dyDescent="0.15">
      <c r="B13" s="1" t="s">
        <v>240</v>
      </c>
    </row>
  </sheetData>
  <mergeCells count="8">
    <mergeCell ref="B4:B6"/>
    <mergeCell ref="C4:H4"/>
    <mergeCell ref="I4:J5"/>
    <mergeCell ref="K4:L5"/>
    <mergeCell ref="M4:N5"/>
    <mergeCell ref="C5:C6"/>
    <mergeCell ref="D5:D6"/>
    <mergeCell ref="H5:H6"/>
  </mergeCells>
  <phoneticPr fontId="9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4CBF515-1B07-4E63-AF54-D58A28EF6A80}">
            <xm:f>年度表!$I$27</xm:f>
            <x14:dxf>
              <numFmt numFmtId="192" formatCode="&quot;令&quot;&quot;和&quot;&quot;元&quot;&quot;年&quot;&quot;度&quot;"/>
            </x14:dxf>
          </x14:cfRule>
          <xm:sqref>B8:B12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rgb="FFCCFFCC"/>
    <pageSetUpPr fitToPage="1"/>
  </sheetPr>
  <dimension ref="B2:J39"/>
  <sheetViews>
    <sheetView zoomScaleSheetLayoutView="100" workbookViewId="0">
      <selection activeCell="B11" sqref="B11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0" width="9" style="1" customWidth="1"/>
    <col min="11" max="16384" width="2.625" style="1"/>
  </cols>
  <sheetData>
    <row r="2" spans="2:10" x14ac:dyDescent="0.15">
      <c r="B2" s="7" t="s">
        <v>1169</v>
      </c>
    </row>
    <row r="3" spans="2:10" ht="14.25" thickBot="1" x14ac:dyDescent="0.2">
      <c r="B3" s="134"/>
      <c r="C3" s="134"/>
      <c r="D3" s="134"/>
      <c r="E3" s="134"/>
      <c r="F3" s="134"/>
      <c r="G3" s="134"/>
      <c r="H3" s="134"/>
      <c r="I3" s="134"/>
      <c r="J3" s="6" t="s">
        <v>242</v>
      </c>
    </row>
    <row r="4" spans="2:10" x14ac:dyDescent="0.15">
      <c r="B4" s="217" t="s">
        <v>0</v>
      </c>
      <c r="C4" s="222" t="s">
        <v>243</v>
      </c>
      <c r="D4" s="239"/>
      <c r="E4" s="239"/>
      <c r="F4" s="239"/>
      <c r="G4" s="239"/>
      <c r="H4" s="239"/>
      <c r="I4" s="239"/>
      <c r="J4" s="239"/>
    </row>
    <row r="5" spans="2:10" ht="13.5" customHeight="1" x14ac:dyDescent="0.15">
      <c r="B5" s="226"/>
      <c r="C5" s="302" t="s">
        <v>14</v>
      </c>
      <c r="D5" s="223" t="s">
        <v>244</v>
      </c>
      <c r="E5" s="223"/>
      <c r="F5" s="225"/>
      <c r="G5" s="304" t="s">
        <v>704</v>
      </c>
      <c r="H5" s="223" t="s">
        <v>246</v>
      </c>
      <c r="I5" s="225"/>
      <c r="J5" s="303" t="s">
        <v>250</v>
      </c>
    </row>
    <row r="6" spans="2:10" x14ac:dyDescent="0.15">
      <c r="B6" s="226"/>
      <c r="C6" s="306"/>
      <c r="D6" s="302" t="s">
        <v>245</v>
      </c>
      <c r="E6" s="304" t="s">
        <v>248</v>
      </c>
      <c r="F6" s="304" t="s">
        <v>249</v>
      </c>
      <c r="G6" s="305"/>
      <c r="H6" s="302" t="s">
        <v>245</v>
      </c>
      <c r="I6" s="304" t="s">
        <v>248</v>
      </c>
      <c r="J6" s="237"/>
    </row>
    <row r="7" spans="2:10" x14ac:dyDescent="0.15">
      <c r="B7" s="226"/>
      <c r="C7" s="306"/>
      <c r="D7" s="306"/>
      <c r="E7" s="305"/>
      <c r="F7" s="305"/>
      <c r="G7" s="305"/>
      <c r="H7" s="306"/>
      <c r="I7" s="306"/>
      <c r="J7" s="237"/>
    </row>
    <row r="8" spans="2:10" x14ac:dyDescent="0.15">
      <c r="B8" s="218"/>
      <c r="C8" s="301"/>
      <c r="D8" s="301"/>
      <c r="E8" s="301"/>
      <c r="F8" s="301"/>
      <c r="G8" s="301"/>
      <c r="H8" s="301"/>
      <c r="I8" s="301"/>
      <c r="J8" s="238"/>
    </row>
    <row r="9" spans="2:10" x14ac:dyDescent="0.15">
      <c r="B9" s="135"/>
      <c r="C9" s="136" t="s">
        <v>247</v>
      </c>
      <c r="D9" s="136" t="s">
        <v>247</v>
      </c>
      <c r="E9" s="136" t="s">
        <v>247</v>
      </c>
      <c r="F9" s="136" t="s">
        <v>247</v>
      </c>
      <c r="G9" s="136" t="s">
        <v>247</v>
      </c>
      <c r="H9" s="136" t="s">
        <v>247</v>
      </c>
      <c r="I9" s="136" t="s">
        <v>247</v>
      </c>
      <c r="J9" s="136" t="s">
        <v>247</v>
      </c>
    </row>
    <row r="10" spans="2:10" x14ac:dyDescent="0.15">
      <c r="B10" s="137">
        <f>年度表!$A$1</f>
        <v>43102</v>
      </c>
      <c r="C10" s="3">
        <v>566161</v>
      </c>
      <c r="D10" s="3">
        <v>260743</v>
      </c>
      <c r="E10" s="3">
        <v>16066</v>
      </c>
      <c r="F10" s="3">
        <v>30586</v>
      </c>
      <c r="G10" s="3">
        <v>67099</v>
      </c>
      <c r="H10" s="3">
        <v>110819</v>
      </c>
      <c r="I10" s="3">
        <v>14098</v>
      </c>
      <c r="J10" s="3">
        <v>66750</v>
      </c>
    </row>
    <row r="11" spans="2:10" x14ac:dyDescent="0.15">
      <c r="B11" s="137">
        <f>年度表!$A$2</f>
        <v>43468</v>
      </c>
      <c r="C11" s="3">
        <v>580175</v>
      </c>
      <c r="D11" s="3">
        <v>265999</v>
      </c>
      <c r="E11" s="3">
        <v>16804</v>
      </c>
      <c r="F11" s="3">
        <v>30293</v>
      </c>
      <c r="G11" s="3">
        <v>68435</v>
      </c>
      <c r="H11" s="3">
        <v>114257</v>
      </c>
      <c r="I11" s="3">
        <v>14372</v>
      </c>
      <c r="J11" s="3">
        <v>70015</v>
      </c>
    </row>
    <row r="12" spans="2:10" x14ac:dyDescent="0.15">
      <c r="B12" s="137">
        <f>年度表!$A$3</f>
        <v>43834</v>
      </c>
      <c r="C12" s="3">
        <v>593207</v>
      </c>
      <c r="D12" s="3">
        <v>271768</v>
      </c>
      <c r="E12" s="3">
        <v>17953</v>
      </c>
      <c r="F12" s="3">
        <v>30876</v>
      </c>
      <c r="G12" s="3">
        <v>65304</v>
      </c>
      <c r="H12" s="3">
        <v>119817</v>
      </c>
      <c r="I12" s="3">
        <v>14678</v>
      </c>
      <c r="J12" s="3">
        <v>72811</v>
      </c>
    </row>
    <row r="13" spans="2:10" x14ac:dyDescent="0.15">
      <c r="B13" s="137">
        <f>年度表!$A$4</f>
        <v>44200</v>
      </c>
      <c r="C13" s="31">
        <f>SUM(D13:J13)</f>
        <v>605141</v>
      </c>
      <c r="D13" s="3">
        <v>276496</v>
      </c>
      <c r="E13" s="3">
        <v>17909</v>
      </c>
      <c r="F13" s="3">
        <v>31544</v>
      </c>
      <c r="G13" s="3">
        <v>64892</v>
      </c>
      <c r="H13" s="3">
        <v>124273</v>
      </c>
      <c r="I13" s="3">
        <v>14906</v>
      </c>
      <c r="J13" s="3">
        <v>75121</v>
      </c>
    </row>
    <row r="14" spans="2:10" ht="14.25" thickBot="1" x14ac:dyDescent="0.2">
      <c r="B14" s="140">
        <f>年度表!$A$5</f>
        <v>44566</v>
      </c>
      <c r="C14" s="172">
        <f>SUM(D14:J14)</f>
        <v>616541</v>
      </c>
      <c r="D14" s="171">
        <v>280535</v>
      </c>
      <c r="E14" s="171">
        <v>18473</v>
      </c>
      <c r="F14" s="171">
        <v>31500</v>
      </c>
      <c r="G14" s="171">
        <v>64884</v>
      </c>
      <c r="H14" s="171">
        <v>127648</v>
      </c>
      <c r="I14" s="171">
        <v>15157</v>
      </c>
      <c r="J14" s="171">
        <v>78344</v>
      </c>
    </row>
    <row r="15" spans="2:10" ht="14.25" thickBot="1" x14ac:dyDescent="0.2">
      <c r="B15" s="134"/>
      <c r="C15" s="134"/>
      <c r="D15" s="134"/>
      <c r="E15" s="134"/>
      <c r="F15" s="134"/>
      <c r="G15" s="134"/>
      <c r="H15" s="134"/>
      <c r="I15" s="134"/>
      <c r="J15" s="134"/>
    </row>
    <row r="16" spans="2:10" x14ac:dyDescent="0.15">
      <c r="B16" s="217" t="s">
        <v>0</v>
      </c>
      <c r="C16" s="222" t="s">
        <v>251</v>
      </c>
      <c r="D16" s="239"/>
      <c r="E16" s="239"/>
      <c r="F16" s="239"/>
      <c r="G16" s="239"/>
      <c r="H16" s="239"/>
      <c r="I16" s="239"/>
      <c r="J16" s="239"/>
    </row>
    <row r="17" spans="2:10" ht="13.5" customHeight="1" x14ac:dyDescent="0.15">
      <c r="B17" s="226"/>
      <c r="C17" s="302" t="s">
        <v>14</v>
      </c>
      <c r="D17" s="223" t="s">
        <v>244</v>
      </c>
      <c r="E17" s="223"/>
      <c r="F17" s="225"/>
      <c r="G17" s="304" t="s">
        <v>704</v>
      </c>
      <c r="H17" s="223" t="s">
        <v>246</v>
      </c>
      <c r="I17" s="225"/>
      <c r="J17" s="303" t="s">
        <v>250</v>
      </c>
    </row>
    <row r="18" spans="2:10" x14ac:dyDescent="0.15">
      <c r="B18" s="226"/>
      <c r="C18" s="306"/>
      <c r="D18" s="302" t="s">
        <v>245</v>
      </c>
      <c r="E18" s="304" t="s">
        <v>248</v>
      </c>
      <c r="F18" s="304" t="s">
        <v>249</v>
      </c>
      <c r="G18" s="305"/>
      <c r="H18" s="302" t="s">
        <v>245</v>
      </c>
      <c r="I18" s="304" t="s">
        <v>248</v>
      </c>
      <c r="J18" s="237"/>
    </row>
    <row r="19" spans="2:10" x14ac:dyDescent="0.15">
      <c r="B19" s="226"/>
      <c r="C19" s="306"/>
      <c r="D19" s="306"/>
      <c r="E19" s="305"/>
      <c r="F19" s="305"/>
      <c r="G19" s="305"/>
      <c r="H19" s="306"/>
      <c r="I19" s="306"/>
      <c r="J19" s="237"/>
    </row>
    <row r="20" spans="2:10" x14ac:dyDescent="0.15">
      <c r="B20" s="218"/>
      <c r="C20" s="301"/>
      <c r="D20" s="301"/>
      <c r="E20" s="301"/>
      <c r="F20" s="301"/>
      <c r="G20" s="301"/>
      <c r="H20" s="301"/>
      <c r="I20" s="301"/>
      <c r="J20" s="238"/>
    </row>
    <row r="21" spans="2:10" x14ac:dyDescent="0.15">
      <c r="B21" s="135"/>
      <c r="C21" s="136" t="s">
        <v>247</v>
      </c>
      <c r="D21" s="136" t="s">
        <v>247</v>
      </c>
      <c r="E21" s="136" t="s">
        <v>247</v>
      </c>
      <c r="F21" s="136" t="s">
        <v>247</v>
      </c>
      <c r="G21" s="136" t="s">
        <v>247</v>
      </c>
      <c r="H21" s="136" t="s">
        <v>247</v>
      </c>
      <c r="I21" s="136" t="s">
        <v>247</v>
      </c>
      <c r="J21" s="136" t="s">
        <v>247</v>
      </c>
    </row>
    <row r="22" spans="2:10" x14ac:dyDescent="0.15">
      <c r="B22" s="137">
        <f>年度表!$A$1</f>
        <v>43102</v>
      </c>
      <c r="C22" s="3">
        <v>672569</v>
      </c>
      <c r="D22" s="3">
        <v>256901</v>
      </c>
      <c r="E22" s="3">
        <v>10210</v>
      </c>
      <c r="F22" s="3">
        <v>79886</v>
      </c>
      <c r="G22" s="3">
        <v>79023</v>
      </c>
      <c r="H22" s="3">
        <v>163319</v>
      </c>
      <c r="I22" s="3">
        <v>21841</v>
      </c>
      <c r="J22" s="3">
        <v>61389</v>
      </c>
    </row>
    <row r="23" spans="2:10" x14ac:dyDescent="0.15">
      <c r="B23" s="137">
        <f>年度表!$A$2</f>
        <v>43468</v>
      </c>
      <c r="C23" s="3">
        <v>661362</v>
      </c>
      <c r="D23" s="3">
        <v>255228</v>
      </c>
      <c r="E23" s="3">
        <v>10997</v>
      </c>
      <c r="F23" s="3">
        <v>77552</v>
      </c>
      <c r="G23" s="3">
        <v>76231</v>
      </c>
      <c r="H23" s="3">
        <v>162246</v>
      </c>
      <c r="I23" s="3">
        <v>20024</v>
      </c>
      <c r="J23" s="3">
        <v>59084</v>
      </c>
    </row>
    <row r="24" spans="2:10" x14ac:dyDescent="0.15">
      <c r="B24" s="137">
        <f>年度表!$A$3</f>
        <v>43834</v>
      </c>
      <c r="C24" s="3">
        <v>564373</v>
      </c>
      <c r="D24" s="3">
        <v>228979</v>
      </c>
      <c r="E24" s="3">
        <v>9005</v>
      </c>
      <c r="F24" s="3">
        <v>63741</v>
      </c>
      <c r="G24" s="3">
        <v>55940</v>
      </c>
      <c r="H24" s="3">
        <v>138545</v>
      </c>
      <c r="I24" s="3">
        <v>16986</v>
      </c>
      <c r="J24" s="3">
        <v>51177</v>
      </c>
    </row>
    <row r="25" spans="2:10" x14ac:dyDescent="0.15">
      <c r="B25" s="137">
        <f>年度表!$A$4</f>
        <v>44200</v>
      </c>
      <c r="C25" s="31">
        <f>SUM(D25:J25)</f>
        <v>645165</v>
      </c>
      <c r="D25" s="3">
        <v>253774</v>
      </c>
      <c r="E25" s="3">
        <v>9919</v>
      </c>
      <c r="F25" s="3">
        <v>77739</v>
      </c>
      <c r="G25" s="3">
        <v>61312</v>
      </c>
      <c r="H25" s="3">
        <v>165634</v>
      </c>
      <c r="I25" s="3">
        <v>17641</v>
      </c>
      <c r="J25" s="3">
        <v>59146</v>
      </c>
    </row>
    <row r="26" spans="2:10" ht="14.25" thickBot="1" x14ac:dyDescent="0.2">
      <c r="B26" s="140">
        <f>年度表!$A$5</f>
        <v>44566</v>
      </c>
      <c r="C26" s="172">
        <f>SUM(D26:J26)</f>
        <v>620460</v>
      </c>
      <c r="D26" s="171">
        <v>236328</v>
      </c>
      <c r="E26" s="171">
        <v>10323</v>
      </c>
      <c r="F26" s="171">
        <v>75850</v>
      </c>
      <c r="G26" s="171">
        <v>58836</v>
      </c>
      <c r="H26" s="171">
        <v>158464</v>
      </c>
      <c r="I26" s="171">
        <v>17694</v>
      </c>
      <c r="J26" s="171">
        <v>62965</v>
      </c>
    </row>
    <row r="27" spans="2:10" ht="14.25" thickBot="1" x14ac:dyDescent="0.2">
      <c r="B27" s="134"/>
      <c r="C27" s="134"/>
      <c r="D27" s="134"/>
      <c r="E27" s="134"/>
      <c r="F27" s="134"/>
      <c r="G27" s="134"/>
      <c r="H27" s="134"/>
      <c r="I27" s="134"/>
      <c r="J27" s="134"/>
    </row>
    <row r="28" spans="2:10" x14ac:dyDescent="0.15">
      <c r="B28" s="217" t="s">
        <v>0</v>
      </c>
      <c r="C28" s="222" t="s">
        <v>252</v>
      </c>
      <c r="D28" s="239"/>
      <c r="E28" s="239"/>
      <c r="F28" s="239"/>
      <c r="G28" s="134"/>
      <c r="H28" s="134"/>
      <c r="I28" s="134"/>
      <c r="J28" s="134"/>
    </row>
    <row r="29" spans="2:10" ht="13.5" customHeight="1" x14ac:dyDescent="0.15">
      <c r="B29" s="226"/>
      <c r="C29" s="302" t="s">
        <v>14</v>
      </c>
      <c r="D29" s="304" t="s">
        <v>705</v>
      </c>
      <c r="E29" s="304" t="s">
        <v>253</v>
      </c>
      <c r="F29" s="303" t="s">
        <v>250</v>
      </c>
      <c r="G29" s="134"/>
      <c r="H29" s="134"/>
      <c r="I29" s="134"/>
      <c r="J29" s="134"/>
    </row>
    <row r="30" spans="2:10" ht="13.5" customHeight="1" x14ac:dyDescent="0.15">
      <c r="B30" s="226"/>
      <c r="C30" s="306"/>
      <c r="D30" s="306"/>
      <c r="E30" s="306"/>
      <c r="F30" s="237"/>
      <c r="G30" s="134"/>
      <c r="H30" s="134"/>
      <c r="I30" s="134"/>
      <c r="J30" s="134"/>
    </row>
    <row r="31" spans="2:10" x14ac:dyDescent="0.15">
      <c r="B31" s="226"/>
      <c r="C31" s="306"/>
      <c r="D31" s="306"/>
      <c r="E31" s="306"/>
      <c r="F31" s="237"/>
      <c r="G31" s="134"/>
      <c r="H31" s="134"/>
      <c r="I31" s="134"/>
      <c r="J31" s="134"/>
    </row>
    <row r="32" spans="2:10" x14ac:dyDescent="0.15">
      <c r="B32" s="218"/>
      <c r="C32" s="301"/>
      <c r="D32" s="301"/>
      <c r="E32" s="301"/>
      <c r="F32" s="238"/>
      <c r="G32" s="134"/>
      <c r="H32" s="134"/>
      <c r="I32" s="134"/>
      <c r="J32" s="134"/>
    </row>
    <row r="33" spans="2:10" x14ac:dyDescent="0.15">
      <c r="B33" s="135"/>
      <c r="C33" s="136" t="s">
        <v>20</v>
      </c>
      <c r="D33" s="136" t="s">
        <v>20</v>
      </c>
      <c r="E33" s="136" t="s">
        <v>20</v>
      </c>
      <c r="F33" s="136" t="s">
        <v>20</v>
      </c>
      <c r="G33" s="134"/>
      <c r="H33" s="134"/>
      <c r="I33" s="134"/>
      <c r="J33" s="134"/>
    </row>
    <row r="34" spans="2:10" x14ac:dyDescent="0.15">
      <c r="B34" s="137">
        <f>年度表!$A$1</f>
        <v>43102</v>
      </c>
      <c r="C34" s="3">
        <v>29640</v>
      </c>
      <c r="D34" s="3">
        <v>21420</v>
      </c>
      <c r="E34" s="3">
        <v>5934</v>
      </c>
      <c r="F34" s="3">
        <v>2286</v>
      </c>
      <c r="G34" s="134"/>
      <c r="H34" s="134"/>
      <c r="I34" s="134"/>
      <c r="J34" s="134"/>
    </row>
    <row r="35" spans="2:10" x14ac:dyDescent="0.15">
      <c r="B35" s="137">
        <f>年度表!$A$2</f>
        <v>43468</v>
      </c>
      <c r="C35" s="3">
        <v>30029</v>
      </c>
      <c r="D35" s="3">
        <v>21040</v>
      </c>
      <c r="E35" s="3">
        <v>6483</v>
      </c>
      <c r="F35" s="3">
        <v>2506</v>
      </c>
      <c r="G35" s="134"/>
      <c r="H35" s="134"/>
      <c r="I35" s="134"/>
      <c r="J35" s="134"/>
    </row>
    <row r="36" spans="2:10" x14ac:dyDescent="0.15">
      <c r="B36" s="137">
        <f>年度表!$A$3</f>
        <v>43834</v>
      </c>
      <c r="C36" s="3">
        <v>27749</v>
      </c>
      <c r="D36" s="3">
        <v>20385</v>
      </c>
      <c r="E36" s="3">
        <v>5299</v>
      </c>
      <c r="F36" s="3">
        <v>2065</v>
      </c>
      <c r="G36" s="134"/>
      <c r="H36" s="134"/>
      <c r="I36" s="134"/>
      <c r="J36" s="134"/>
    </row>
    <row r="37" spans="2:10" x14ac:dyDescent="0.15">
      <c r="B37" s="137">
        <f>年度表!$A$4</f>
        <v>44200</v>
      </c>
      <c r="C37" s="31">
        <f>SUM(D37:F37)</f>
        <v>26914</v>
      </c>
      <c r="D37" s="3">
        <v>19876</v>
      </c>
      <c r="E37" s="3">
        <v>5061</v>
      </c>
      <c r="F37" s="3">
        <v>1977</v>
      </c>
      <c r="G37" s="134"/>
      <c r="H37" s="134"/>
      <c r="I37" s="134"/>
      <c r="J37" s="134"/>
    </row>
    <row r="38" spans="2:10" ht="14.25" thickBot="1" x14ac:dyDescent="0.2">
      <c r="B38" s="140">
        <f>年度表!$A$5</f>
        <v>44566</v>
      </c>
      <c r="C38" s="171">
        <f>SUM(D38:F38)</f>
        <v>25050</v>
      </c>
      <c r="D38" s="171">
        <v>18407</v>
      </c>
      <c r="E38" s="171">
        <v>4799</v>
      </c>
      <c r="F38" s="171">
        <v>1844</v>
      </c>
      <c r="G38" s="134"/>
      <c r="H38" s="134"/>
      <c r="I38" s="134"/>
      <c r="J38" s="134"/>
    </row>
    <row r="39" spans="2:10" x14ac:dyDescent="0.15">
      <c r="B39" s="134" t="s">
        <v>254</v>
      </c>
      <c r="C39" s="134"/>
      <c r="D39" s="134"/>
      <c r="E39" s="134"/>
      <c r="F39" s="134"/>
      <c r="G39" s="134"/>
      <c r="H39" s="134"/>
      <c r="I39" s="134"/>
      <c r="J39" s="134"/>
    </row>
  </sheetData>
  <mergeCells count="30">
    <mergeCell ref="C28:F28"/>
    <mergeCell ref="D29:D32"/>
    <mergeCell ref="E29:E32"/>
    <mergeCell ref="F29:F32"/>
    <mergeCell ref="E18:E20"/>
    <mergeCell ref="F18:F20"/>
    <mergeCell ref="H18:H20"/>
    <mergeCell ref="I18:I20"/>
    <mergeCell ref="B28:B32"/>
    <mergeCell ref="C29:C32"/>
    <mergeCell ref="H6:H8"/>
    <mergeCell ref="I6:I8"/>
    <mergeCell ref="B16:B20"/>
    <mergeCell ref="C16:J16"/>
    <mergeCell ref="C17:C20"/>
    <mergeCell ref="D17:F17"/>
    <mergeCell ref="G17:G20"/>
    <mergeCell ref="H17:I17"/>
    <mergeCell ref="J17:J20"/>
    <mergeCell ref="D18:D20"/>
    <mergeCell ref="B4:B8"/>
    <mergeCell ref="C5:C8"/>
    <mergeCell ref="D5:F5"/>
    <mergeCell ref="G5:G8"/>
    <mergeCell ref="H5:I5"/>
    <mergeCell ref="J5:J8"/>
    <mergeCell ref="C4:J4"/>
    <mergeCell ref="D6:D8"/>
    <mergeCell ref="E6:E8"/>
    <mergeCell ref="F6:F8"/>
  </mergeCells>
  <phoneticPr fontId="9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FE5D65BB-BD74-460A-B268-AE0817A4725B}">
            <xm:f>年度表!$I$27</xm:f>
            <x14:dxf>
              <numFmt numFmtId="192" formatCode="&quot;令&quot;&quot;和&quot;&quot;元&quot;&quot;年&quot;&quot;度&quot;"/>
            </x14:dxf>
          </x14:cfRule>
          <xm:sqref>B10:B14</xm:sqref>
        </x14:conditionalFormatting>
        <x14:conditionalFormatting xmlns:xm="http://schemas.microsoft.com/office/excel/2006/main">
          <x14:cfRule type="cellIs" priority="2" operator="equal" id="{F539CE71-CAF2-4857-A663-82768E7DAC1E}">
            <xm:f>年度表!$I$27</xm:f>
            <x14:dxf>
              <numFmt numFmtId="192" formatCode="&quot;令&quot;&quot;和&quot;&quot;元&quot;&quot;年&quot;&quot;度&quot;"/>
            </x14:dxf>
          </x14:cfRule>
          <xm:sqref>B22:B26</xm:sqref>
        </x14:conditionalFormatting>
        <x14:conditionalFormatting xmlns:xm="http://schemas.microsoft.com/office/excel/2006/main">
          <x14:cfRule type="cellIs" priority="1" operator="equal" id="{2E7F4A56-91DA-4852-8B20-FC8D0B838DFD}">
            <xm:f>年度表!$I$27</xm:f>
            <x14:dxf>
              <numFmt numFmtId="192" formatCode="&quot;令&quot;&quot;和&quot;&quot;元&quot;&quot;年&quot;&quot;度&quot;"/>
            </x14:dxf>
          </x14:cfRule>
          <xm:sqref>B34:B38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tabColor rgb="FFCCFFCC"/>
    <pageSetUpPr fitToPage="1"/>
  </sheetPr>
  <dimension ref="A1:L42"/>
  <sheetViews>
    <sheetView topLeftCell="A13" zoomScaleNormal="100" zoomScaleSheetLayoutView="100" workbookViewId="0">
      <selection activeCell="M42" sqref="B2:M42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6.125" style="1" bestFit="1" customWidth="1"/>
    <col min="4" max="4" width="8.125" style="1" bestFit="1" customWidth="1"/>
    <col min="5" max="5" width="6.125" style="1" bestFit="1" customWidth="1"/>
    <col min="6" max="6" width="8.125" style="1" bestFit="1" customWidth="1"/>
    <col min="7" max="7" width="6.125" style="1" bestFit="1" customWidth="1"/>
    <col min="8" max="8" width="8.125" style="1" bestFit="1" customWidth="1"/>
    <col min="9" max="9" width="6.125" style="1" bestFit="1" customWidth="1"/>
    <col min="10" max="10" width="8.125" style="1" bestFit="1" customWidth="1"/>
    <col min="11" max="11" width="6.125" style="1" bestFit="1" customWidth="1"/>
    <col min="12" max="12" width="8.125" style="1" bestFit="1" customWidth="1"/>
    <col min="13" max="16384" width="2.625" style="1"/>
  </cols>
  <sheetData>
    <row r="1" spans="1:12" x14ac:dyDescent="0.15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x14ac:dyDescent="0.15">
      <c r="A2" s="129"/>
      <c r="B2" s="133" t="s">
        <v>1170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2" ht="20.100000000000001" customHeight="1" thickBot="1" x14ac:dyDescent="0.2">
      <c r="A3" s="129"/>
      <c r="B3" s="134" t="s">
        <v>694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spans="1:12" ht="13.5" customHeight="1" x14ac:dyDescent="0.15">
      <c r="A4" s="129"/>
      <c r="B4" s="157" t="s">
        <v>0</v>
      </c>
      <c r="C4" s="267" t="s">
        <v>695</v>
      </c>
      <c r="D4" s="307"/>
      <c r="E4" s="267" t="s">
        <v>696</v>
      </c>
      <c r="F4" s="307"/>
      <c r="G4" s="267" t="s">
        <v>697</v>
      </c>
      <c r="H4" s="307"/>
      <c r="I4" s="267" t="s">
        <v>698</v>
      </c>
      <c r="J4" s="307"/>
      <c r="K4" s="267" t="s">
        <v>1374</v>
      </c>
      <c r="L4" s="268"/>
    </row>
    <row r="5" spans="1:12" x14ac:dyDescent="0.15">
      <c r="A5" s="129"/>
      <c r="B5" s="158"/>
      <c r="C5" s="161" t="s">
        <v>693</v>
      </c>
      <c r="D5" s="162" t="s">
        <v>281</v>
      </c>
      <c r="E5" s="161" t="s">
        <v>693</v>
      </c>
      <c r="F5" s="162" t="s">
        <v>281</v>
      </c>
      <c r="G5" s="161" t="s">
        <v>693</v>
      </c>
      <c r="H5" s="162" t="s">
        <v>281</v>
      </c>
      <c r="I5" s="161" t="s">
        <v>693</v>
      </c>
      <c r="J5" s="162" t="s">
        <v>281</v>
      </c>
      <c r="K5" s="161" t="s">
        <v>693</v>
      </c>
      <c r="L5" s="162" t="s">
        <v>281</v>
      </c>
    </row>
    <row r="6" spans="1:12" x14ac:dyDescent="0.15">
      <c r="A6" s="129"/>
      <c r="B6" s="135"/>
      <c r="C6" s="136" t="s">
        <v>257</v>
      </c>
      <c r="D6" s="136" t="s">
        <v>20</v>
      </c>
      <c r="E6" s="136" t="s">
        <v>257</v>
      </c>
      <c r="F6" s="136" t="s">
        <v>20</v>
      </c>
      <c r="G6" s="136" t="s">
        <v>257</v>
      </c>
      <c r="H6" s="136" t="s">
        <v>20</v>
      </c>
      <c r="I6" s="136" t="s">
        <v>257</v>
      </c>
      <c r="J6" s="136" t="s">
        <v>20</v>
      </c>
      <c r="K6" s="136" t="s">
        <v>257</v>
      </c>
      <c r="L6" s="136" t="s">
        <v>20</v>
      </c>
    </row>
    <row r="7" spans="1:12" x14ac:dyDescent="0.15">
      <c r="A7" s="129"/>
      <c r="B7" s="137">
        <v>43102</v>
      </c>
      <c r="C7" s="138">
        <v>194</v>
      </c>
      <c r="D7" s="138">
        <v>125732</v>
      </c>
      <c r="E7" s="138">
        <v>208</v>
      </c>
      <c r="F7" s="138">
        <v>28636</v>
      </c>
      <c r="G7" s="138">
        <v>170</v>
      </c>
      <c r="H7" s="138">
        <v>10613</v>
      </c>
      <c r="I7" s="138">
        <v>327</v>
      </c>
      <c r="J7" s="138">
        <v>3442</v>
      </c>
      <c r="K7" s="138">
        <v>685</v>
      </c>
      <c r="L7" s="138">
        <v>2718</v>
      </c>
    </row>
    <row r="8" spans="1:12" x14ac:dyDescent="0.15">
      <c r="A8" s="129"/>
      <c r="B8" s="137">
        <v>43468</v>
      </c>
      <c r="C8" s="138">
        <v>189</v>
      </c>
      <c r="D8" s="138">
        <v>108459</v>
      </c>
      <c r="E8" s="138">
        <v>205</v>
      </c>
      <c r="F8" s="138">
        <v>23633</v>
      </c>
      <c r="G8" s="138">
        <v>179</v>
      </c>
      <c r="H8" s="138">
        <v>9300</v>
      </c>
      <c r="I8" s="138">
        <v>451</v>
      </c>
      <c r="J8" s="138">
        <v>5477</v>
      </c>
      <c r="K8" s="138">
        <v>761</v>
      </c>
      <c r="L8" s="138">
        <v>2641</v>
      </c>
    </row>
    <row r="9" spans="1:12" x14ac:dyDescent="0.15">
      <c r="A9" s="129"/>
      <c r="B9" s="137">
        <v>43834</v>
      </c>
      <c r="C9" s="138">
        <v>80</v>
      </c>
      <c r="D9" s="138">
        <v>22061</v>
      </c>
      <c r="E9" s="138">
        <v>106</v>
      </c>
      <c r="F9" s="138">
        <v>9324</v>
      </c>
      <c r="G9" s="138">
        <v>71</v>
      </c>
      <c r="H9" s="138">
        <v>2370</v>
      </c>
      <c r="I9" s="138">
        <v>178</v>
      </c>
      <c r="J9" s="138">
        <v>1317</v>
      </c>
      <c r="K9" s="138">
        <v>321</v>
      </c>
      <c r="L9" s="138">
        <v>922</v>
      </c>
    </row>
    <row r="10" spans="1:12" x14ac:dyDescent="0.15">
      <c r="A10" s="129"/>
      <c r="B10" s="137">
        <v>44200</v>
      </c>
      <c r="C10" s="139">
        <v>149</v>
      </c>
      <c r="D10" s="138">
        <v>45116</v>
      </c>
      <c r="E10" s="138">
        <v>163</v>
      </c>
      <c r="F10" s="138">
        <v>15378</v>
      </c>
      <c r="G10" s="138">
        <v>119</v>
      </c>
      <c r="H10" s="138">
        <v>8799</v>
      </c>
      <c r="I10" s="138">
        <v>317</v>
      </c>
      <c r="J10" s="138">
        <v>2386</v>
      </c>
      <c r="K10" s="138">
        <v>436</v>
      </c>
      <c r="L10" s="138">
        <v>1500</v>
      </c>
    </row>
    <row r="11" spans="1:12" ht="14.25" thickBot="1" x14ac:dyDescent="0.2">
      <c r="A11" s="129"/>
      <c r="B11" s="140">
        <v>44566</v>
      </c>
      <c r="C11" s="170">
        <v>162</v>
      </c>
      <c r="D11" s="171">
        <v>79134</v>
      </c>
      <c r="E11" s="171">
        <v>183</v>
      </c>
      <c r="F11" s="171">
        <v>22814</v>
      </c>
      <c r="G11" s="171">
        <v>137</v>
      </c>
      <c r="H11" s="171">
        <v>7243</v>
      </c>
      <c r="I11" s="171">
        <v>365</v>
      </c>
      <c r="J11" s="171">
        <v>2724</v>
      </c>
      <c r="K11" s="171">
        <v>458</v>
      </c>
      <c r="L11" s="171">
        <v>1581</v>
      </c>
    </row>
    <row r="12" spans="1:12" ht="14.25" thickBot="1" x14ac:dyDescent="0.2">
      <c r="A12" s="129"/>
      <c r="B12" s="175"/>
      <c r="C12" s="134"/>
      <c r="D12" s="134"/>
      <c r="E12" s="134"/>
      <c r="F12" s="134"/>
      <c r="G12" s="134"/>
      <c r="H12" s="134"/>
      <c r="I12" s="134"/>
      <c r="J12" s="134"/>
      <c r="K12" s="134"/>
      <c r="L12" s="134"/>
    </row>
    <row r="13" spans="1:12" ht="13.5" customHeight="1" x14ac:dyDescent="0.15">
      <c r="A13" s="129"/>
      <c r="B13" s="157" t="s">
        <v>0</v>
      </c>
      <c r="C13" s="267" t="s">
        <v>1375</v>
      </c>
      <c r="D13" s="307"/>
      <c r="E13" s="267" t="s">
        <v>1376</v>
      </c>
      <c r="F13" s="307"/>
      <c r="G13" s="267" t="s">
        <v>1377</v>
      </c>
      <c r="H13" s="307"/>
      <c r="I13" s="267" t="s">
        <v>699</v>
      </c>
      <c r="J13" s="307"/>
      <c r="K13" s="267" t="s">
        <v>255</v>
      </c>
      <c r="L13" s="268"/>
    </row>
    <row r="14" spans="1:12" x14ac:dyDescent="0.15">
      <c r="A14" s="129"/>
      <c r="B14" s="158"/>
      <c r="C14" s="161" t="s">
        <v>693</v>
      </c>
      <c r="D14" s="162" t="s">
        <v>281</v>
      </c>
      <c r="E14" s="161" t="s">
        <v>693</v>
      </c>
      <c r="F14" s="162" t="s">
        <v>281</v>
      </c>
      <c r="G14" s="161" t="s">
        <v>693</v>
      </c>
      <c r="H14" s="162" t="s">
        <v>281</v>
      </c>
      <c r="I14" s="161" t="s">
        <v>693</v>
      </c>
      <c r="J14" s="162" t="s">
        <v>281</v>
      </c>
      <c r="K14" s="161" t="s">
        <v>693</v>
      </c>
      <c r="L14" s="162" t="s">
        <v>281</v>
      </c>
    </row>
    <row r="15" spans="1:12" x14ac:dyDescent="0.15">
      <c r="A15" s="129"/>
      <c r="B15" s="135"/>
      <c r="C15" s="136" t="s">
        <v>257</v>
      </c>
      <c r="D15" s="136" t="s">
        <v>20</v>
      </c>
      <c r="E15" s="136" t="s">
        <v>257</v>
      </c>
      <c r="F15" s="136" t="s">
        <v>20</v>
      </c>
      <c r="G15" s="136" t="s">
        <v>257</v>
      </c>
      <c r="H15" s="136" t="s">
        <v>20</v>
      </c>
      <c r="I15" s="136" t="s">
        <v>257</v>
      </c>
      <c r="J15" s="136" t="s">
        <v>20</v>
      </c>
      <c r="K15" s="136" t="s">
        <v>257</v>
      </c>
      <c r="L15" s="136" t="s">
        <v>20</v>
      </c>
    </row>
    <row r="16" spans="1:12" x14ac:dyDescent="0.15">
      <c r="A16" s="129"/>
      <c r="B16" s="137">
        <v>43102</v>
      </c>
      <c r="C16" s="138">
        <v>591</v>
      </c>
      <c r="D16" s="138">
        <v>1965</v>
      </c>
      <c r="E16" s="138">
        <v>715</v>
      </c>
      <c r="F16" s="138">
        <v>2415</v>
      </c>
      <c r="G16" s="138">
        <v>561</v>
      </c>
      <c r="H16" s="138">
        <v>1920</v>
      </c>
      <c r="I16" s="138">
        <v>271</v>
      </c>
      <c r="J16" s="138">
        <v>16939</v>
      </c>
      <c r="K16" s="138">
        <v>401</v>
      </c>
      <c r="L16" s="138">
        <v>4516</v>
      </c>
    </row>
    <row r="17" spans="1:12" x14ac:dyDescent="0.15">
      <c r="A17" s="129"/>
      <c r="B17" s="137">
        <v>43468</v>
      </c>
      <c r="C17" s="138">
        <v>763</v>
      </c>
      <c r="D17" s="138">
        <v>2184</v>
      </c>
      <c r="E17" s="138">
        <v>771</v>
      </c>
      <c r="F17" s="138">
        <v>2160</v>
      </c>
      <c r="G17" s="138">
        <v>587</v>
      </c>
      <c r="H17" s="138">
        <v>1662</v>
      </c>
      <c r="I17" s="138">
        <v>271</v>
      </c>
      <c r="J17" s="138">
        <v>21796</v>
      </c>
      <c r="K17" s="138">
        <v>456</v>
      </c>
      <c r="L17" s="138">
        <v>6239</v>
      </c>
    </row>
    <row r="18" spans="1:12" x14ac:dyDescent="0.15">
      <c r="A18" s="129"/>
      <c r="B18" s="137">
        <v>43834</v>
      </c>
      <c r="C18" s="138">
        <v>293</v>
      </c>
      <c r="D18" s="138">
        <v>623</v>
      </c>
      <c r="E18" s="138">
        <v>384</v>
      </c>
      <c r="F18" s="138">
        <v>811</v>
      </c>
      <c r="G18" s="138">
        <v>282</v>
      </c>
      <c r="H18" s="138">
        <v>581</v>
      </c>
      <c r="I18" s="138">
        <v>115</v>
      </c>
      <c r="J18" s="138">
        <v>4249</v>
      </c>
      <c r="K18" s="138">
        <v>123</v>
      </c>
      <c r="L18" s="138">
        <v>800</v>
      </c>
    </row>
    <row r="19" spans="1:12" x14ac:dyDescent="0.15">
      <c r="A19" s="129"/>
      <c r="B19" s="137">
        <v>44200</v>
      </c>
      <c r="C19" s="139">
        <v>456</v>
      </c>
      <c r="D19" s="138">
        <v>1360</v>
      </c>
      <c r="E19" s="138">
        <v>418</v>
      </c>
      <c r="F19" s="138">
        <v>1237</v>
      </c>
      <c r="G19" s="138">
        <v>428</v>
      </c>
      <c r="H19" s="138">
        <v>1120</v>
      </c>
      <c r="I19" s="138">
        <v>183</v>
      </c>
      <c r="J19" s="138">
        <v>13940</v>
      </c>
      <c r="K19" s="138">
        <v>333</v>
      </c>
      <c r="L19" s="138">
        <v>2630</v>
      </c>
    </row>
    <row r="20" spans="1:12" ht="14.25" thickBot="1" x14ac:dyDescent="0.2">
      <c r="A20" s="129"/>
      <c r="B20" s="140">
        <v>44566</v>
      </c>
      <c r="C20" s="170">
        <v>431</v>
      </c>
      <c r="D20" s="171">
        <v>1290</v>
      </c>
      <c r="E20" s="171">
        <v>419</v>
      </c>
      <c r="F20" s="171">
        <v>1101</v>
      </c>
      <c r="G20" s="171">
        <v>332</v>
      </c>
      <c r="H20" s="171">
        <v>932</v>
      </c>
      <c r="I20" s="171">
        <v>244</v>
      </c>
      <c r="J20" s="171">
        <v>14887</v>
      </c>
      <c r="K20" s="171">
        <v>336</v>
      </c>
      <c r="L20" s="171">
        <v>2643</v>
      </c>
    </row>
    <row r="21" spans="1:12" ht="14.25" thickBot="1" x14ac:dyDescent="0.2">
      <c r="A21" s="129"/>
      <c r="B21" s="175"/>
      <c r="C21" s="134"/>
      <c r="D21" s="134"/>
      <c r="E21" s="134"/>
      <c r="F21" s="134"/>
      <c r="G21" s="134"/>
      <c r="H21" s="134"/>
      <c r="I21" s="134"/>
      <c r="J21" s="134"/>
      <c r="K21" s="134"/>
      <c r="L21" s="134"/>
    </row>
    <row r="22" spans="1:12" x14ac:dyDescent="0.15">
      <c r="A22" s="129"/>
      <c r="B22" s="157" t="s">
        <v>0</v>
      </c>
      <c r="C22" s="267" t="s">
        <v>256</v>
      </c>
      <c r="D22" s="268"/>
      <c r="E22" s="134"/>
      <c r="F22" s="134"/>
      <c r="G22" s="134"/>
      <c r="H22" s="134"/>
      <c r="I22" s="134"/>
      <c r="J22" s="134"/>
      <c r="K22" s="134"/>
      <c r="L22" s="134"/>
    </row>
    <row r="23" spans="1:12" x14ac:dyDescent="0.15">
      <c r="A23" s="129"/>
      <c r="B23" s="158"/>
      <c r="C23" s="161" t="s">
        <v>693</v>
      </c>
      <c r="D23" s="162" t="s">
        <v>281</v>
      </c>
      <c r="E23" s="134"/>
      <c r="F23" s="134"/>
      <c r="G23" s="134"/>
      <c r="H23" s="134"/>
      <c r="I23" s="134"/>
      <c r="J23" s="134"/>
      <c r="K23" s="134"/>
      <c r="L23" s="134"/>
    </row>
    <row r="24" spans="1:12" x14ac:dyDescent="0.15">
      <c r="A24" s="129"/>
      <c r="B24" s="135"/>
      <c r="C24" s="136" t="s">
        <v>257</v>
      </c>
      <c r="D24" s="136" t="s">
        <v>20</v>
      </c>
      <c r="E24" s="134"/>
      <c r="F24" s="134"/>
      <c r="G24" s="134"/>
      <c r="H24" s="134"/>
      <c r="I24" s="134"/>
      <c r="J24" s="134"/>
      <c r="K24" s="134"/>
      <c r="L24" s="134"/>
    </row>
    <row r="25" spans="1:12" x14ac:dyDescent="0.15">
      <c r="A25" s="129"/>
      <c r="B25" s="137">
        <v>43102</v>
      </c>
      <c r="C25" s="138">
        <v>285</v>
      </c>
      <c r="D25" s="138">
        <v>2499</v>
      </c>
      <c r="E25" s="134"/>
      <c r="F25" s="134"/>
      <c r="G25" s="134"/>
      <c r="H25" s="134"/>
      <c r="I25" s="134"/>
      <c r="J25" s="134"/>
      <c r="K25" s="134"/>
      <c r="L25" s="134"/>
    </row>
    <row r="26" spans="1:12" x14ac:dyDescent="0.15">
      <c r="A26" s="129"/>
      <c r="B26" s="137">
        <v>43468</v>
      </c>
      <c r="C26" s="138">
        <v>272</v>
      </c>
      <c r="D26" s="138">
        <v>2427</v>
      </c>
      <c r="E26" s="134"/>
      <c r="F26" s="134"/>
      <c r="G26" s="134"/>
      <c r="H26" s="134"/>
      <c r="I26" s="134"/>
      <c r="J26" s="134"/>
      <c r="K26" s="134"/>
      <c r="L26" s="134"/>
    </row>
    <row r="27" spans="1:12" x14ac:dyDescent="0.15">
      <c r="A27" s="129"/>
      <c r="B27" s="137">
        <v>43834</v>
      </c>
      <c r="C27" s="138">
        <v>122</v>
      </c>
      <c r="D27" s="138">
        <v>1001</v>
      </c>
      <c r="E27" s="134"/>
      <c r="F27" s="134"/>
      <c r="G27" s="134"/>
      <c r="H27" s="134"/>
      <c r="I27" s="134"/>
      <c r="J27" s="134"/>
      <c r="K27" s="134"/>
      <c r="L27" s="134"/>
    </row>
    <row r="28" spans="1:12" x14ac:dyDescent="0.15">
      <c r="A28" s="129"/>
      <c r="B28" s="137">
        <v>44200</v>
      </c>
      <c r="C28" s="139">
        <v>225</v>
      </c>
      <c r="D28" s="138">
        <v>2007</v>
      </c>
      <c r="E28" s="134"/>
      <c r="F28" s="134"/>
      <c r="G28" s="134"/>
      <c r="H28" s="134"/>
      <c r="I28" s="134"/>
      <c r="J28" s="134"/>
      <c r="K28" s="134"/>
      <c r="L28" s="134"/>
    </row>
    <row r="29" spans="1:12" ht="14.25" thickBot="1" x14ac:dyDescent="0.2">
      <c r="A29" s="129"/>
      <c r="B29" s="140">
        <v>44566</v>
      </c>
      <c r="C29" s="170">
        <v>237</v>
      </c>
      <c r="D29" s="171">
        <v>2146</v>
      </c>
      <c r="E29" s="134"/>
      <c r="F29" s="134"/>
      <c r="G29" s="134"/>
      <c r="H29" s="134"/>
      <c r="I29" s="134"/>
      <c r="J29" s="134"/>
      <c r="K29" s="134"/>
      <c r="L29" s="134"/>
    </row>
    <row r="30" spans="1:12" x14ac:dyDescent="0.15">
      <c r="A30" s="129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</row>
    <row r="31" spans="1:12" ht="20.100000000000001" customHeight="1" thickBot="1" x14ac:dyDescent="0.2">
      <c r="A31" s="129"/>
      <c r="B31" s="134" t="s">
        <v>700</v>
      </c>
      <c r="C31" s="134"/>
      <c r="D31" s="134"/>
      <c r="E31" s="134"/>
      <c r="F31" s="134"/>
      <c r="G31" s="134"/>
      <c r="H31" s="134"/>
      <c r="I31" s="134"/>
      <c r="J31" s="134"/>
      <c r="K31" s="134"/>
      <c r="L31" s="134"/>
    </row>
    <row r="32" spans="1:12" ht="13.5" customHeight="1" x14ac:dyDescent="0.15">
      <c r="A32" s="129"/>
      <c r="B32" s="157" t="s">
        <v>0</v>
      </c>
      <c r="C32" s="267" t="s">
        <v>871</v>
      </c>
      <c r="D32" s="307"/>
      <c r="E32" s="308" t="s">
        <v>872</v>
      </c>
      <c r="F32" s="309"/>
      <c r="G32" s="267" t="s">
        <v>1139</v>
      </c>
      <c r="H32" s="307"/>
      <c r="I32" s="310" t="s">
        <v>1185</v>
      </c>
      <c r="J32" s="311"/>
      <c r="K32" s="175"/>
      <c r="L32" s="175"/>
    </row>
    <row r="33" spans="1:12" x14ac:dyDescent="0.15">
      <c r="A33" s="129"/>
      <c r="B33" s="158"/>
      <c r="C33" s="161" t="s">
        <v>873</v>
      </c>
      <c r="D33" s="162" t="s">
        <v>874</v>
      </c>
      <c r="E33" s="161" t="s">
        <v>875</v>
      </c>
      <c r="F33" s="162" t="s">
        <v>876</v>
      </c>
      <c r="G33" s="161" t="s">
        <v>875</v>
      </c>
      <c r="H33" s="162" t="s">
        <v>1140</v>
      </c>
      <c r="I33" s="161" t="s">
        <v>873</v>
      </c>
      <c r="J33" s="162" t="s">
        <v>874</v>
      </c>
      <c r="K33" s="134"/>
      <c r="L33" s="134"/>
    </row>
    <row r="34" spans="1:12" x14ac:dyDescent="0.15">
      <c r="A34" s="129"/>
      <c r="B34" s="135"/>
      <c r="C34" s="136" t="s">
        <v>877</v>
      </c>
      <c r="D34" s="136" t="s">
        <v>773</v>
      </c>
      <c r="E34" s="136" t="s">
        <v>878</v>
      </c>
      <c r="F34" s="136" t="s">
        <v>773</v>
      </c>
      <c r="G34" s="136" t="s">
        <v>878</v>
      </c>
      <c r="H34" s="136" t="s">
        <v>1141</v>
      </c>
      <c r="I34" s="136" t="s">
        <v>877</v>
      </c>
      <c r="J34" s="136" t="s">
        <v>773</v>
      </c>
      <c r="K34" s="134"/>
      <c r="L34" s="134"/>
    </row>
    <row r="35" spans="1:12" x14ac:dyDescent="0.15">
      <c r="A35" s="129"/>
      <c r="B35" s="137">
        <v>43102</v>
      </c>
      <c r="C35" s="138">
        <v>10</v>
      </c>
      <c r="D35" s="138">
        <v>33707</v>
      </c>
      <c r="E35" s="138">
        <v>44</v>
      </c>
      <c r="F35" s="138">
        <v>5241</v>
      </c>
      <c r="G35" s="138">
        <v>155</v>
      </c>
      <c r="H35" s="138">
        <v>21194</v>
      </c>
      <c r="I35" s="134">
        <v>11</v>
      </c>
      <c r="J35" s="141">
        <v>6937</v>
      </c>
      <c r="K35" s="134"/>
      <c r="L35" s="134"/>
    </row>
    <row r="36" spans="1:12" x14ac:dyDescent="0.15">
      <c r="A36" s="129"/>
      <c r="B36" s="137">
        <v>43468</v>
      </c>
      <c r="C36" s="138">
        <v>9</v>
      </c>
      <c r="D36" s="138">
        <v>37976</v>
      </c>
      <c r="E36" s="138">
        <v>64</v>
      </c>
      <c r="F36" s="138">
        <v>4521</v>
      </c>
      <c r="G36" s="138">
        <v>150</v>
      </c>
      <c r="H36" s="138">
        <v>28854</v>
      </c>
      <c r="I36" s="134">
        <v>4</v>
      </c>
      <c r="J36" s="141">
        <v>4000</v>
      </c>
      <c r="K36" s="134"/>
      <c r="L36" s="134"/>
    </row>
    <row r="37" spans="1:12" x14ac:dyDescent="0.15">
      <c r="A37" s="129"/>
      <c r="B37" s="137">
        <v>43834</v>
      </c>
      <c r="C37" s="138">
        <v>7</v>
      </c>
      <c r="D37" s="138">
        <v>7698</v>
      </c>
      <c r="E37" s="138">
        <v>126</v>
      </c>
      <c r="F37" s="138">
        <v>2220</v>
      </c>
      <c r="G37" s="138">
        <v>65</v>
      </c>
      <c r="H37" s="138">
        <v>7342</v>
      </c>
      <c r="I37" s="134">
        <v>4</v>
      </c>
      <c r="J37" s="141">
        <v>2227</v>
      </c>
      <c r="K37" s="134"/>
      <c r="L37" s="134"/>
    </row>
    <row r="38" spans="1:12" x14ac:dyDescent="0.15">
      <c r="A38" s="129"/>
      <c r="B38" s="137">
        <v>44200</v>
      </c>
      <c r="C38" s="139">
        <v>10</v>
      </c>
      <c r="D38" s="138">
        <v>33616</v>
      </c>
      <c r="E38" s="138">
        <v>121</v>
      </c>
      <c r="F38" s="138">
        <v>3325</v>
      </c>
      <c r="G38" s="138">
        <v>86</v>
      </c>
      <c r="H38" s="138">
        <v>18085</v>
      </c>
      <c r="I38" s="134">
        <v>3</v>
      </c>
      <c r="J38" s="141">
        <v>1423</v>
      </c>
      <c r="K38" s="134"/>
      <c r="L38" s="134"/>
    </row>
    <row r="39" spans="1:12" ht="14.25" thickBot="1" x14ac:dyDescent="0.2">
      <c r="A39" s="129"/>
      <c r="B39" s="140">
        <v>44566</v>
      </c>
      <c r="C39" s="167">
        <v>10</v>
      </c>
      <c r="D39" s="169">
        <v>124390</v>
      </c>
      <c r="E39" s="124">
        <v>160</v>
      </c>
      <c r="F39" s="169">
        <v>3186</v>
      </c>
      <c r="G39" s="124">
        <v>133</v>
      </c>
      <c r="H39" s="169">
        <v>24210</v>
      </c>
      <c r="I39" s="124">
        <v>4</v>
      </c>
      <c r="J39" s="173">
        <v>3825</v>
      </c>
      <c r="K39" s="134"/>
      <c r="L39" s="134"/>
    </row>
    <row r="40" spans="1:12" x14ac:dyDescent="0.15">
      <c r="A40" s="129"/>
      <c r="B40" s="134" t="s">
        <v>1148</v>
      </c>
      <c r="C40" s="134"/>
      <c r="D40" s="134"/>
      <c r="E40" s="134"/>
      <c r="F40" s="134"/>
      <c r="G40" s="134"/>
      <c r="H40" s="134"/>
      <c r="I40" s="134"/>
      <c r="J40" s="134"/>
      <c r="K40" s="134"/>
      <c r="L40" s="134"/>
    </row>
    <row r="41" spans="1:12" x14ac:dyDescent="0.15">
      <c r="A41" s="129"/>
      <c r="B41" s="134" t="s">
        <v>1146</v>
      </c>
      <c r="C41" s="134"/>
      <c r="D41" s="134"/>
      <c r="E41" s="134"/>
      <c r="F41" s="134"/>
      <c r="G41" s="134"/>
      <c r="H41" s="134"/>
      <c r="I41" s="134"/>
      <c r="J41" s="134"/>
      <c r="K41" s="134"/>
      <c r="L41" s="134"/>
    </row>
    <row r="42" spans="1:12" x14ac:dyDescent="0.15">
      <c r="A42" s="129"/>
      <c r="B42" s="134" t="s">
        <v>1147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4"/>
    </row>
  </sheetData>
  <mergeCells count="15">
    <mergeCell ref="C22:D22"/>
    <mergeCell ref="C32:D32"/>
    <mergeCell ref="E32:F32"/>
    <mergeCell ref="G32:H32"/>
    <mergeCell ref="K4:L4"/>
    <mergeCell ref="I4:J4"/>
    <mergeCell ref="I13:J13"/>
    <mergeCell ref="K13:L13"/>
    <mergeCell ref="I32:J32"/>
    <mergeCell ref="C4:D4"/>
    <mergeCell ref="E4:F4"/>
    <mergeCell ref="G4:H4"/>
    <mergeCell ref="C13:D13"/>
    <mergeCell ref="E13:F13"/>
    <mergeCell ref="G13:H13"/>
  </mergeCells>
  <phoneticPr fontId="9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C84280A-1F8C-47BD-A290-9EBB8DF7B3A2}">
            <xm:f>年度表!$I$27</xm:f>
            <x14:dxf>
              <numFmt numFmtId="192" formatCode="&quot;令&quot;&quot;和&quot;&quot;元&quot;&quot;年&quot;&quot;度&quot;"/>
            </x14:dxf>
          </x14:cfRule>
          <xm:sqref>B1:B39 B43:B1048576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tabColor rgb="FFCCFFCC"/>
  </sheetPr>
  <dimension ref="B2:F100"/>
  <sheetViews>
    <sheetView topLeftCell="A23" zoomScaleNormal="100" zoomScaleSheetLayoutView="100" workbookViewId="0">
      <selection activeCell="B66" sqref="B66:F100"/>
    </sheetView>
  </sheetViews>
  <sheetFormatPr defaultColWidth="2.625" defaultRowHeight="13.5" x14ac:dyDescent="0.15"/>
  <cols>
    <col min="1" max="1" width="2.625" style="1"/>
    <col min="2" max="2" width="14.5" style="1" customWidth="1"/>
    <col min="3" max="3" width="17.25" style="1" bestFit="1" customWidth="1"/>
    <col min="4" max="4" width="64.5" style="1" bestFit="1" customWidth="1"/>
    <col min="5" max="5" width="9" style="1" customWidth="1"/>
    <col min="6" max="6" width="14.75" style="1" customWidth="1"/>
    <col min="7" max="16384" width="2.625" style="1"/>
  </cols>
  <sheetData>
    <row r="2" spans="2:6" x14ac:dyDescent="0.15">
      <c r="B2" s="46" t="s">
        <v>1171</v>
      </c>
      <c r="C2" s="46"/>
    </row>
    <row r="3" spans="2:6" ht="14.25" thickBot="1" x14ac:dyDescent="0.2">
      <c r="E3" s="339">
        <f>年度表!$A$6</f>
        <v>44932</v>
      </c>
      <c r="F3" s="339"/>
    </row>
    <row r="4" spans="2:6" ht="13.5" customHeight="1" x14ac:dyDescent="0.15">
      <c r="B4" s="253" t="s">
        <v>770</v>
      </c>
      <c r="C4" s="217"/>
      <c r="D4" s="219" t="s">
        <v>771</v>
      </c>
      <c r="E4" s="235" t="s">
        <v>772</v>
      </c>
      <c r="F4" s="219" t="s">
        <v>737</v>
      </c>
    </row>
    <row r="5" spans="2:6" x14ac:dyDescent="0.15">
      <c r="B5" s="255"/>
      <c r="C5" s="218"/>
      <c r="D5" s="220"/>
      <c r="E5" s="220"/>
      <c r="F5" s="220"/>
    </row>
    <row r="6" spans="2:6" x14ac:dyDescent="0.15">
      <c r="B6" s="14"/>
      <c r="C6" s="5"/>
      <c r="D6" s="29"/>
      <c r="E6" s="29" t="s">
        <v>773</v>
      </c>
      <c r="F6" s="30"/>
    </row>
    <row r="7" spans="2:6" ht="13.5" customHeight="1" x14ac:dyDescent="0.15">
      <c r="B7" s="333" t="s">
        <v>774</v>
      </c>
      <c r="C7" s="334"/>
      <c r="D7" s="57" t="s">
        <v>1187</v>
      </c>
      <c r="E7" s="58">
        <v>580</v>
      </c>
      <c r="F7" s="59" t="s">
        <v>775</v>
      </c>
    </row>
    <row r="8" spans="2:6" ht="13.5" customHeight="1" x14ac:dyDescent="0.15">
      <c r="B8" s="316" t="s">
        <v>778</v>
      </c>
      <c r="C8" s="317"/>
      <c r="D8" s="60" t="s">
        <v>1188</v>
      </c>
      <c r="E8" s="61"/>
      <c r="F8" s="62" t="s">
        <v>259</v>
      </c>
    </row>
    <row r="9" spans="2:6" ht="13.5" customHeight="1" x14ac:dyDescent="0.15">
      <c r="B9" s="316" t="s">
        <v>776</v>
      </c>
      <c r="C9" s="317"/>
      <c r="D9" s="60" t="s">
        <v>1189</v>
      </c>
      <c r="E9" s="61"/>
      <c r="F9" s="62" t="s">
        <v>777</v>
      </c>
    </row>
    <row r="10" spans="2:6" ht="13.5" customHeight="1" x14ac:dyDescent="0.15">
      <c r="B10" s="316" t="s">
        <v>779</v>
      </c>
      <c r="C10" s="317"/>
      <c r="D10" s="60" t="s">
        <v>1190</v>
      </c>
      <c r="E10" s="63"/>
      <c r="F10" s="62" t="s">
        <v>780</v>
      </c>
    </row>
    <row r="11" spans="2:6" ht="13.5" customHeight="1" x14ac:dyDescent="0.15">
      <c r="B11" s="316" t="s">
        <v>781</v>
      </c>
      <c r="C11" s="317"/>
      <c r="D11" s="60" t="s">
        <v>1191</v>
      </c>
      <c r="E11" s="61">
        <v>10000</v>
      </c>
      <c r="F11" s="62" t="s">
        <v>782</v>
      </c>
    </row>
    <row r="12" spans="2:6" ht="13.5" customHeight="1" x14ac:dyDescent="0.15">
      <c r="B12" s="316" t="s">
        <v>783</v>
      </c>
      <c r="C12" s="317"/>
      <c r="D12" s="60" t="s">
        <v>1192</v>
      </c>
      <c r="E12" s="61"/>
      <c r="F12" s="62" t="s">
        <v>784</v>
      </c>
    </row>
    <row r="13" spans="2:6" ht="13.5" customHeight="1" x14ac:dyDescent="0.15">
      <c r="B13" s="316" t="s">
        <v>785</v>
      </c>
      <c r="C13" s="317"/>
      <c r="D13" s="60" t="s">
        <v>1193</v>
      </c>
      <c r="E13" s="61"/>
      <c r="F13" s="62" t="s">
        <v>775</v>
      </c>
    </row>
    <row r="14" spans="2:6" ht="13.5" customHeight="1" x14ac:dyDescent="0.15">
      <c r="B14" s="316" t="s">
        <v>786</v>
      </c>
      <c r="C14" s="317"/>
      <c r="D14" s="60" t="s">
        <v>1194</v>
      </c>
      <c r="E14" s="61"/>
      <c r="F14" s="62" t="s">
        <v>780</v>
      </c>
    </row>
    <row r="15" spans="2:6" ht="13.5" customHeight="1" x14ac:dyDescent="0.15">
      <c r="B15" s="316" t="s">
        <v>787</v>
      </c>
      <c r="C15" s="317"/>
      <c r="D15" s="60" t="s">
        <v>1195</v>
      </c>
      <c r="E15" s="61"/>
      <c r="F15" s="62" t="s">
        <v>775</v>
      </c>
    </row>
    <row r="16" spans="2:6" ht="13.5" customHeight="1" x14ac:dyDescent="0.15">
      <c r="B16" s="316" t="s">
        <v>859</v>
      </c>
      <c r="C16" s="317"/>
      <c r="D16" s="60" t="s">
        <v>1196</v>
      </c>
      <c r="E16" s="61"/>
      <c r="F16" s="62" t="s">
        <v>261</v>
      </c>
    </row>
    <row r="17" spans="2:6" ht="13.5" customHeight="1" x14ac:dyDescent="0.15">
      <c r="B17" s="318" t="s">
        <v>860</v>
      </c>
      <c r="C17" s="319"/>
      <c r="D17" s="320" t="s">
        <v>1292</v>
      </c>
      <c r="E17" s="322"/>
      <c r="F17" s="312" t="s">
        <v>906</v>
      </c>
    </row>
    <row r="18" spans="2:6" x14ac:dyDescent="0.15">
      <c r="B18" s="335"/>
      <c r="C18" s="336"/>
      <c r="D18" s="321"/>
      <c r="E18" s="323"/>
      <c r="F18" s="313"/>
    </row>
    <row r="19" spans="2:6" ht="13.5" customHeight="1" x14ac:dyDescent="0.15">
      <c r="B19" s="316" t="s">
        <v>909</v>
      </c>
      <c r="C19" s="317"/>
      <c r="D19" s="73" t="s">
        <v>1197</v>
      </c>
      <c r="E19" s="72"/>
      <c r="F19" s="65" t="s">
        <v>905</v>
      </c>
    </row>
    <row r="20" spans="2:6" ht="13.5" customHeight="1" x14ac:dyDescent="0.15">
      <c r="B20" s="318" t="s">
        <v>910</v>
      </c>
      <c r="C20" s="319"/>
      <c r="D20" s="324" t="s">
        <v>1199</v>
      </c>
      <c r="E20" s="322"/>
      <c r="F20" s="312" t="s">
        <v>907</v>
      </c>
    </row>
    <row r="21" spans="2:6" ht="13.5" customHeight="1" x14ac:dyDescent="0.15">
      <c r="B21" s="335"/>
      <c r="C21" s="336"/>
      <c r="D21" s="325"/>
      <c r="E21" s="323"/>
      <c r="F21" s="313"/>
    </row>
    <row r="22" spans="2:6" ht="13.5" customHeight="1" x14ac:dyDescent="0.15">
      <c r="B22" s="316" t="s">
        <v>908</v>
      </c>
      <c r="C22" s="317"/>
      <c r="D22" s="64" t="s">
        <v>1198</v>
      </c>
      <c r="E22" s="61"/>
      <c r="F22" s="62" t="s">
        <v>262</v>
      </c>
    </row>
    <row r="23" spans="2:6" x14ac:dyDescent="0.15">
      <c r="B23" s="318" t="s">
        <v>793</v>
      </c>
      <c r="C23" s="317"/>
      <c r="D23" s="64" t="s">
        <v>1221</v>
      </c>
      <c r="E23" s="61"/>
      <c r="F23" s="312" t="s">
        <v>879</v>
      </c>
    </row>
    <row r="24" spans="2:6" x14ac:dyDescent="0.15">
      <c r="B24" s="81"/>
      <c r="C24" s="79" t="s">
        <v>1200</v>
      </c>
      <c r="D24" s="78" t="s">
        <v>1201</v>
      </c>
      <c r="E24" s="61"/>
      <c r="F24" s="326"/>
    </row>
    <row r="25" spans="2:6" x14ac:dyDescent="0.15">
      <c r="B25" s="81"/>
      <c r="C25" s="75" t="s">
        <v>1202</v>
      </c>
      <c r="D25" s="78" t="s">
        <v>1203</v>
      </c>
      <c r="E25" s="61"/>
      <c r="F25" s="326"/>
    </row>
    <row r="26" spans="2:6" x14ac:dyDescent="0.15">
      <c r="B26" s="81"/>
      <c r="C26" s="75" t="s">
        <v>1204</v>
      </c>
      <c r="D26" s="78" t="s">
        <v>1205</v>
      </c>
      <c r="E26" s="61"/>
      <c r="F26" s="326"/>
    </row>
    <row r="27" spans="2:6" x14ac:dyDescent="0.15">
      <c r="B27" s="81"/>
      <c r="C27" s="75" t="s">
        <v>1206</v>
      </c>
      <c r="D27" s="78" t="s">
        <v>1207</v>
      </c>
      <c r="E27" s="61"/>
      <c r="F27" s="326"/>
    </row>
    <row r="28" spans="2:6" x14ac:dyDescent="0.15">
      <c r="B28" s="81"/>
      <c r="C28" s="75" t="s">
        <v>1208</v>
      </c>
      <c r="D28" s="78" t="s">
        <v>1209</v>
      </c>
      <c r="E28" s="61"/>
      <c r="F28" s="326"/>
    </row>
    <row r="29" spans="2:6" x14ac:dyDescent="0.15">
      <c r="B29" s="81"/>
      <c r="C29" s="75" t="s">
        <v>1210</v>
      </c>
      <c r="D29" s="78" t="s">
        <v>1211</v>
      </c>
      <c r="E29" s="61"/>
      <c r="F29" s="326"/>
    </row>
    <row r="30" spans="2:6" x14ac:dyDescent="0.15">
      <c r="B30" s="81"/>
      <c r="C30" s="75" t="s">
        <v>1212</v>
      </c>
      <c r="D30" s="78" t="s">
        <v>1213</v>
      </c>
      <c r="E30" s="61"/>
      <c r="F30" s="326"/>
    </row>
    <row r="31" spans="2:6" x14ac:dyDescent="0.15">
      <c r="B31" s="81"/>
      <c r="C31" s="75" t="s">
        <v>1214</v>
      </c>
      <c r="D31" s="78" t="s">
        <v>1215</v>
      </c>
      <c r="E31" s="61">
        <v>738</v>
      </c>
      <c r="F31" s="326"/>
    </row>
    <row r="32" spans="2:6" x14ac:dyDescent="0.15">
      <c r="B32" s="81"/>
      <c r="C32" s="75" t="s">
        <v>1216</v>
      </c>
      <c r="D32" s="78" t="s">
        <v>1306</v>
      </c>
      <c r="E32" s="61"/>
      <c r="F32" s="326"/>
    </row>
    <row r="33" spans="2:6" x14ac:dyDescent="0.15">
      <c r="B33" s="81"/>
      <c r="C33" s="75" t="s">
        <v>1217</v>
      </c>
      <c r="D33" s="78" t="s">
        <v>1218</v>
      </c>
      <c r="E33" s="61"/>
      <c r="F33" s="326"/>
    </row>
    <row r="34" spans="2:6" x14ac:dyDescent="0.15">
      <c r="B34" s="82"/>
      <c r="C34" s="79" t="s">
        <v>1219</v>
      </c>
      <c r="D34" s="78" t="s">
        <v>1220</v>
      </c>
      <c r="E34" s="61"/>
      <c r="F34" s="313"/>
    </row>
    <row r="35" spans="2:6" x14ac:dyDescent="0.15">
      <c r="B35" s="318" t="s">
        <v>794</v>
      </c>
      <c r="C35" s="317"/>
      <c r="D35" s="60" t="s">
        <v>1227</v>
      </c>
      <c r="E35" s="61"/>
      <c r="F35" s="312" t="s">
        <v>795</v>
      </c>
    </row>
    <row r="36" spans="2:6" x14ac:dyDescent="0.15">
      <c r="B36" s="83"/>
      <c r="C36" s="66" t="s">
        <v>1222</v>
      </c>
      <c r="D36" s="68" t="s">
        <v>1293</v>
      </c>
      <c r="E36" s="61"/>
      <c r="F36" s="326"/>
    </row>
    <row r="37" spans="2:6" x14ac:dyDescent="0.15">
      <c r="B37" s="83"/>
      <c r="C37" s="66" t="s">
        <v>1223</v>
      </c>
      <c r="D37" s="68" t="s">
        <v>1224</v>
      </c>
      <c r="E37" s="61"/>
      <c r="F37" s="326"/>
    </row>
    <row r="38" spans="2:6" x14ac:dyDescent="0.15">
      <c r="B38" s="82"/>
      <c r="C38" s="66" t="s">
        <v>1225</v>
      </c>
      <c r="D38" s="68" t="s">
        <v>1226</v>
      </c>
      <c r="E38" s="61"/>
      <c r="F38" s="313"/>
    </row>
    <row r="39" spans="2:6" x14ac:dyDescent="0.15">
      <c r="B39" s="318" t="s">
        <v>796</v>
      </c>
      <c r="C39" s="319"/>
      <c r="D39" s="68" t="s">
        <v>1247</v>
      </c>
      <c r="E39" s="61"/>
      <c r="F39" s="85"/>
    </row>
    <row r="40" spans="2:6" x14ac:dyDescent="0.15">
      <c r="B40" s="84"/>
      <c r="C40" s="75" t="s">
        <v>1228</v>
      </c>
      <c r="D40" s="78" t="s">
        <v>1229</v>
      </c>
      <c r="E40" s="61"/>
      <c r="F40" s="326" t="s">
        <v>797</v>
      </c>
    </row>
    <row r="41" spans="2:6" x14ac:dyDescent="0.15">
      <c r="B41" s="84"/>
      <c r="C41" s="75" t="s">
        <v>1230</v>
      </c>
      <c r="D41" s="78" t="s">
        <v>1307</v>
      </c>
      <c r="E41" s="61"/>
      <c r="F41" s="326"/>
    </row>
    <row r="42" spans="2:6" x14ac:dyDescent="0.15">
      <c r="B42" s="84"/>
      <c r="C42" s="75" t="s">
        <v>1231</v>
      </c>
      <c r="D42" s="78" t="s">
        <v>1232</v>
      </c>
      <c r="E42" s="61"/>
      <c r="F42" s="326"/>
    </row>
    <row r="43" spans="2:6" x14ac:dyDescent="0.15">
      <c r="B43" s="84"/>
      <c r="C43" s="75" t="s">
        <v>1233</v>
      </c>
      <c r="D43" s="78" t="s">
        <v>1234</v>
      </c>
      <c r="E43" s="61"/>
      <c r="F43" s="313"/>
    </row>
    <row r="44" spans="2:6" x14ac:dyDescent="0.15">
      <c r="B44" s="84"/>
      <c r="C44" s="75" t="s">
        <v>1210</v>
      </c>
      <c r="D44" s="78" t="s">
        <v>1235</v>
      </c>
      <c r="E44" s="61"/>
      <c r="F44" s="67" t="s">
        <v>1236</v>
      </c>
    </row>
    <row r="45" spans="2:6" x14ac:dyDescent="0.15">
      <c r="B45" s="84"/>
      <c r="C45" s="75" t="s">
        <v>1222</v>
      </c>
      <c r="D45" s="78" t="s">
        <v>1237</v>
      </c>
      <c r="E45" s="61"/>
      <c r="F45" s="312" t="s">
        <v>1238</v>
      </c>
    </row>
    <row r="46" spans="2:6" x14ac:dyDescent="0.15">
      <c r="B46" s="84"/>
      <c r="C46" s="75" t="s">
        <v>1208</v>
      </c>
      <c r="D46" s="78" t="s">
        <v>1239</v>
      </c>
      <c r="E46" s="61"/>
      <c r="F46" s="326"/>
    </row>
    <row r="47" spans="2:6" x14ac:dyDescent="0.15">
      <c r="B47" s="84"/>
      <c r="C47" s="75" t="s">
        <v>1240</v>
      </c>
      <c r="D47" s="78" t="s">
        <v>1241</v>
      </c>
      <c r="E47" s="61"/>
      <c r="F47" s="313"/>
    </row>
    <row r="48" spans="2:6" x14ac:dyDescent="0.15">
      <c r="B48" s="84"/>
      <c r="C48" s="75" t="s">
        <v>1242</v>
      </c>
      <c r="D48" s="78" t="s">
        <v>1243</v>
      </c>
      <c r="E48" s="61"/>
      <c r="F48" s="67" t="s">
        <v>1244</v>
      </c>
    </row>
    <row r="49" spans="2:6" x14ac:dyDescent="0.15">
      <c r="B49" s="82"/>
      <c r="C49" s="79" t="s">
        <v>1245</v>
      </c>
      <c r="D49" s="68" t="s">
        <v>1246</v>
      </c>
      <c r="E49" s="61"/>
      <c r="F49" s="67" t="s">
        <v>798</v>
      </c>
    </row>
    <row r="50" spans="2:6" x14ac:dyDescent="0.15">
      <c r="B50" s="316" t="s">
        <v>865</v>
      </c>
      <c r="C50" s="317"/>
      <c r="D50" s="64" t="s">
        <v>1248</v>
      </c>
      <c r="E50" s="61"/>
      <c r="F50" s="62" t="s">
        <v>866</v>
      </c>
    </row>
    <row r="51" spans="2:6" ht="13.5" customHeight="1" x14ac:dyDescent="0.15">
      <c r="B51" s="316" t="s">
        <v>867</v>
      </c>
      <c r="C51" s="317"/>
      <c r="D51" s="64" t="s">
        <v>1248</v>
      </c>
      <c r="E51" s="61"/>
      <c r="F51" s="62" t="s">
        <v>868</v>
      </c>
    </row>
    <row r="52" spans="2:6" ht="27" x14ac:dyDescent="0.15">
      <c r="B52" s="316" t="s">
        <v>799</v>
      </c>
      <c r="C52" s="317"/>
      <c r="D52" s="60" t="s">
        <v>1294</v>
      </c>
      <c r="E52" s="61"/>
      <c r="F52" s="67" t="s">
        <v>266</v>
      </c>
    </row>
    <row r="53" spans="2:6" ht="13.5" customHeight="1" x14ac:dyDescent="0.15">
      <c r="B53" s="318" t="s">
        <v>800</v>
      </c>
      <c r="C53" s="317"/>
      <c r="D53" s="60" t="s">
        <v>1249</v>
      </c>
      <c r="E53" s="61"/>
      <c r="F53" s="85"/>
    </row>
    <row r="54" spans="2:6" ht="14.25" customHeight="1" x14ac:dyDescent="0.15">
      <c r="B54" s="43"/>
      <c r="C54" s="66" t="s">
        <v>861</v>
      </c>
      <c r="D54" s="60" t="s">
        <v>1250</v>
      </c>
      <c r="E54" s="61"/>
      <c r="F54" s="326" t="s">
        <v>801</v>
      </c>
    </row>
    <row r="55" spans="2:6" x14ac:dyDescent="0.15">
      <c r="B55" s="43"/>
      <c r="C55" s="66" t="s">
        <v>862</v>
      </c>
      <c r="D55" s="64" t="s">
        <v>1251</v>
      </c>
      <c r="E55" s="61"/>
      <c r="F55" s="313"/>
    </row>
    <row r="56" spans="2:6" x14ac:dyDescent="0.15">
      <c r="B56" s="43"/>
      <c r="C56" s="66" t="s">
        <v>863</v>
      </c>
      <c r="D56" s="64" t="s">
        <v>1252</v>
      </c>
      <c r="E56" s="61"/>
      <c r="F56" s="67" t="s">
        <v>1253</v>
      </c>
    </row>
    <row r="57" spans="2:6" x14ac:dyDescent="0.15">
      <c r="B57" s="80"/>
      <c r="C57" s="66" t="s">
        <v>864</v>
      </c>
      <c r="D57" s="64" t="s">
        <v>1297</v>
      </c>
      <c r="E57" s="61">
        <v>18000</v>
      </c>
      <c r="F57" s="67" t="s">
        <v>1135</v>
      </c>
    </row>
    <row r="58" spans="2:6" ht="13.5" customHeight="1" x14ac:dyDescent="0.15">
      <c r="B58" s="316" t="s">
        <v>790</v>
      </c>
      <c r="C58" s="317"/>
      <c r="D58" s="74" t="s">
        <v>1254</v>
      </c>
      <c r="E58" s="61"/>
      <c r="F58" s="62" t="s">
        <v>870</v>
      </c>
    </row>
    <row r="59" spans="2:6" ht="13.5" customHeight="1" x14ac:dyDescent="0.15">
      <c r="B59" s="316" t="s">
        <v>791</v>
      </c>
      <c r="C59" s="317"/>
      <c r="D59" s="60" t="s">
        <v>1255</v>
      </c>
      <c r="E59" s="61"/>
      <c r="F59" s="62" t="s">
        <v>792</v>
      </c>
    </row>
    <row r="60" spans="2:6" ht="13.5" customHeight="1" x14ac:dyDescent="0.15">
      <c r="B60" s="316" t="s">
        <v>788</v>
      </c>
      <c r="C60" s="317"/>
      <c r="D60" s="64" t="s">
        <v>1256</v>
      </c>
      <c r="E60" s="61"/>
      <c r="F60" s="62" t="s">
        <v>789</v>
      </c>
    </row>
    <row r="61" spans="2:6" ht="13.5" customHeight="1" x14ac:dyDescent="0.15">
      <c r="B61" s="329" t="s">
        <v>802</v>
      </c>
      <c r="C61" s="330"/>
      <c r="D61" s="64" t="s">
        <v>1257</v>
      </c>
      <c r="E61" s="61"/>
      <c r="F61" s="62" t="s">
        <v>869</v>
      </c>
    </row>
    <row r="62" spans="2:6" ht="14.25" thickBot="1" x14ac:dyDescent="0.2">
      <c r="B62" s="331" t="s">
        <v>803</v>
      </c>
      <c r="C62" s="332"/>
      <c r="D62" s="69" t="s">
        <v>1258</v>
      </c>
      <c r="E62" s="70"/>
      <c r="F62" s="71" t="s">
        <v>869</v>
      </c>
    </row>
    <row r="63" spans="2:6" ht="13.5" customHeight="1" x14ac:dyDescent="0.15"/>
    <row r="64" spans="2:6" x14ac:dyDescent="0.15">
      <c r="B64" s="56"/>
      <c r="C64" s="56"/>
    </row>
    <row r="65" spans="2:6" x14ac:dyDescent="0.15">
      <c r="B65" s="46" t="s">
        <v>1172</v>
      </c>
      <c r="C65" s="56"/>
    </row>
    <row r="66" spans="2:6" ht="14.25" thickBot="1" x14ac:dyDescent="0.2">
      <c r="E66" s="339">
        <f>年度表!$A$6</f>
        <v>44932</v>
      </c>
      <c r="F66" s="339"/>
    </row>
    <row r="67" spans="2:6" ht="13.5" customHeight="1" x14ac:dyDescent="0.15">
      <c r="B67" s="253" t="s">
        <v>770</v>
      </c>
      <c r="C67" s="217"/>
      <c r="D67" s="219" t="s">
        <v>771</v>
      </c>
      <c r="E67" s="235" t="s">
        <v>772</v>
      </c>
      <c r="F67" s="219" t="s">
        <v>737</v>
      </c>
    </row>
    <row r="68" spans="2:6" x14ac:dyDescent="0.15">
      <c r="B68" s="255"/>
      <c r="C68" s="218"/>
      <c r="D68" s="220"/>
      <c r="E68" s="220"/>
      <c r="F68" s="220"/>
    </row>
    <row r="69" spans="2:6" x14ac:dyDescent="0.15">
      <c r="B69" s="14"/>
      <c r="C69" s="5"/>
      <c r="D69" s="29"/>
      <c r="E69" s="29" t="s">
        <v>773</v>
      </c>
      <c r="F69" s="30"/>
    </row>
    <row r="70" spans="2:6" ht="13.5" customHeight="1" x14ac:dyDescent="0.15">
      <c r="B70" s="327" t="s">
        <v>804</v>
      </c>
      <c r="C70" s="328"/>
      <c r="D70" s="51" t="s">
        <v>1259</v>
      </c>
      <c r="E70" s="47"/>
      <c r="F70" s="54" t="s">
        <v>805</v>
      </c>
    </row>
    <row r="71" spans="2:6" ht="13.5" customHeight="1" x14ac:dyDescent="0.15">
      <c r="B71" s="314" t="s">
        <v>806</v>
      </c>
      <c r="C71" s="315"/>
      <c r="D71" s="48" t="s">
        <v>807</v>
      </c>
      <c r="E71" s="49"/>
      <c r="F71" s="50" t="s">
        <v>808</v>
      </c>
    </row>
    <row r="72" spans="2:6" ht="13.5" customHeight="1" x14ac:dyDescent="0.15">
      <c r="B72" s="314" t="s">
        <v>809</v>
      </c>
      <c r="C72" s="315"/>
      <c r="D72" s="48" t="s">
        <v>810</v>
      </c>
      <c r="E72" s="49"/>
      <c r="F72" s="50" t="s">
        <v>811</v>
      </c>
    </row>
    <row r="73" spans="2:6" x14ac:dyDescent="0.15">
      <c r="B73" s="314" t="s">
        <v>812</v>
      </c>
      <c r="C73" s="315"/>
      <c r="D73" s="48" t="s">
        <v>813</v>
      </c>
      <c r="E73" s="49"/>
      <c r="F73" s="50" t="s">
        <v>814</v>
      </c>
    </row>
    <row r="74" spans="2:6" x14ac:dyDescent="0.15">
      <c r="B74" s="314" t="s">
        <v>815</v>
      </c>
      <c r="C74" s="315"/>
      <c r="D74" s="48" t="s">
        <v>1260</v>
      </c>
      <c r="E74" s="49">
        <v>390</v>
      </c>
      <c r="F74" s="50" t="s">
        <v>805</v>
      </c>
    </row>
    <row r="75" spans="2:6" ht="13.5" customHeight="1" x14ac:dyDescent="0.15">
      <c r="B75" s="314" t="s">
        <v>816</v>
      </c>
      <c r="C75" s="315"/>
      <c r="D75" s="48" t="s">
        <v>1261</v>
      </c>
      <c r="E75" s="49"/>
      <c r="F75" s="50" t="s">
        <v>817</v>
      </c>
    </row>
    <row r="76" spans="2:6" x14ac:dyDescent="0.15">
      <c r="B76" s="314" t="s">
        <v>818</v>
      </c>
      <c r="C76" s="315"/>
      <c r="D76" s="48" t="s">
        <v>1262</v>
      </c>
      <c r="E76" s="49"/>
      <c r="F76" s="50" t="s">
        <v>1142</v>
      </c>
    </row>
    <row r="77" spans="2:6" ht="13.5" customHeight="1" x14ac:dyDescent="0.15">
      <c r="B77" s="314" t="s">
        <v>819</v>
      </c>
      <c r="C77" s="315"/>
      <c r="D77" s="48" t="s">
        <v>1263</v>
      </c>
      <c r="E77" s="49"/>
      <c r="F77" s="50" t="s">
        <v>820</v>
      </c>
    </row>
    <row r="78" spans="2:6" ht="13.5" customHeight="1" x14ac:dyDescent="0.15">
      <c r="B78" s="314" t="s">
        <v>821</v>
      </c>
      <c r="C78" s="315"/>
      <c r="D78" s="48" t="s">
        <v>1264</v>
      </c>
      <c r="E78" s="49"/>
      <c r="F78" s="50" t="s">
        <v>822</v>
      </c>
    </row>
    <row r="79" spans="2:6" ht="13.5" customHeight="1" x14ac:dyDescent="0.15">
      <c r="B79" s="314" t="s">
        <v>823</v>
      </c>
      <c r="C79" s="315"/>
      <c r="D79" s="48" t="s">
        <v>1265</v>
      </c>
      <c r="E79" s="49"/>
      <c r="F79" s="50" t="s">
        <v>824</v>
      </c>
    </row>
    <row r="80" spans="2:6" ht="13.5" customHeight="1" x14ac:dyDescent="0.15">
      <c r="B80" s="314" t="s">
        <v>825</v>
      </c>
      <c r="C80" s="315"/>
      <c r="D80" s="48" t="s">
        <v>826</v>
      </c>
      <c r="E80" s="49"/>
      <c r="F80" s="50" t="s">
        <v>827</v>
      </c>
    </row>
    <row r="81" spans="2:6" ht="13.5" customHeight="1" x14ac:dyDescent="0.15">
      <c r="B81" s="314" t="s">
        <v>828</v>
      </c>
      <c r="C81" s="315"/>
      <c r="D81" s="48" t="s">
        <v>1266</v>
      </c>
      <c r="E81" s="49"/>
      <c r="F81" s="50" t="s">
        <v>829</v>
      </c>
    </row>
    <row r="82" spans="2:6" ht="13.5" customHeight="1" x14ac:dyDescent="0.15">
      <c r="B82" s="314" t="s">
        <v>830</v>
      </c>
      <c r="C82" s="315"/>
      <c r="D82" s="48" t="s">
        <v>1267</v>
      </c>
      <c r="E82" s="49"/>
      <c r="F82" s="50" t="s">
        <v>831</v>
      </c>
    </row>
    <row r="83" spans="2:6" ht="13.5" customHeight="1" x14ac:dyDescent="0.15">
      <c r="B83" s="314" t="s">
        <v>832</v>
      </c>
      <c r="C83" s="315"/>
      <c r="D83" s="48" t="s">
        <v>1268</v>
      </c>
      <c r="E83" s="49"/>
      <c r="F83" s="50" t="s">
        <v>805</v>
      </c>
    </row>
    <row r="84" spans="2:6" x14ac:dyDescent="0.15">
      <c r="B84" s="314" t="s">
        <v>833</v>
      </c>
      <c r="C84" s="315"/>
      <c r="D84" s="48" t="s">
        <v>1269</v>
      </c>
      <c r="E84" s="49"/>
      <c r="F84" s="50" t="s">
        <v>805</v>
      </c>
    </row>
    <row r="85" spans="2:6" ht="13.5" customHeight="1" x14ac:dyDescent="0.15">
      <c r="B85" s="314" t="s">
        <v>834</v>
      </c>
      <c r="C85" s="315"/>
      <c r="D85" s="48" t="s">
        <v>1270</v>
      </c>
      <c r="E85" s="49"/>
      <c r="F85" s="50" t="s">
        <v>835</v>
      </c>
    </row>
    <row r="86" spans="2:6" ht="13.5" customHeight="1" x14ac:dyDescent="0.15">
      <c r="B86" s="314" t="s">
        <v>836</v>
      </c>
      <c r="C86" s="315"/>
      <c r="D86" s="48" t="s">
        <v>1271</v>
      </c>
      <c r="E86" s="49">
        <v>230</v>
      </c>
      <c r="F86" s="50" t="s">
        <v>837</v>
      </c>
    </row>
    <row r="87" spans="2:6" ht="13.5" customHeight="1" x14ac:dyDescent="0.15">
      <c r="B87" s="314" t="s">
        <v>838</v>
      </c>
      <c r="C87" s="315"/>
      <c r="D87" s="48" t="s">
        <v>1272</v>
      </c>
      <c r="E87" s="49"/>
      <c r="F87" s="50" t="s">
        <v>839</v>
      </c>
    </row>
    <row r="88" spans="2:6" ht="13.5" customHeight="1" x14ac:dyDescent="0.15">
      <c r="B88" s="314" t="s">
        <v>840</v>
      </c>
      <c r="C88" s="315"/>
      <c r="D88" s="48" t="s">
        <v>1273</v>
      </c>
      <c r="E88" s="49"/>
      <c r="F88" s="50" t="s">
        <v>839</v>
      </c>
    </row>
    <row r="89" spans="2:6" ht="13.5" customHeight="1" x14ac:dyDescent="0.15">
      <c r="B89" s="314" t="s">
        <v>841</v>
      </c>
      <c r="C89" s="315"/>
      <c r="D89" s="48" t="s">
        <v>1274</v>
      </c>
      <c r="E89" s="49"/>
      <c r="F89" s="50" t="s">
        <v>839</v>
      </c>
    </row>
    <row r="90" spans="2:6" ht="13.5" customHeight="1" x14ac:dyDescent="0.15">
      <c r="B90" s="314" t="s">
        <v>842</v>
      </c>
      <c r="C90" s="315"/>
      <c r="D90" s="48" t="s">
        <v>1275</v>
      </c>
      <c r="E90" s="49"/>
      <c r="F90" s="50" t="s">
        <v>843</v>
      </c>
    </row>
    <row r="91" spans="2:6" x14ac:dyDescent="0.15">
      <c r="B91" s="314" t="s">
        <v>844</v>
      </c>
      <c r="C91" s="315"/>
      <c r="D91" s="48" t="s">
        <v>1276</v>
      </c>
      <c r="E91" s="49"/>
      <c r="F91" s="50" t="s">
        <v>845</v>
      </c>
    </row>
    <row r="92" spans="2:6" ht="14.25" customHeight="1" x14ac:dyDescent="0.15">
      <c r="B92" s="314" t="s">
        <v>1295</v>
      </c>
      <c r="C92" s="314"/>
      <c r="D92" s="86" t="s">
        <v>1277</v>
      </c>
      <c r="E92" s="49"/>
      <c r="F92" s="50" t="s">
        <v>1296</v>
      </c>
    </row>
    <row r="93" spans="2:6" ht="13.5" customHeight="1" x14ac:dyDescent="0.15">
      <c r="B93" s="314" t="s">
        <v>846</v>
      </c>
      <c r="C93" s="315"/>
      <c r="D93" s="48" t="s">
        <v>1278</v>
      </c>
      <c r="E93" s="49"/>
      <c r="F93" s="50" t="s">
        <v>847</v>
      </c>
    </row>
    <row r="94" spans="2:6" x14ac:dyDescent="0.15">
      <c r="B94" s="314" t="s">
        <v>848</v>
      </c>
      <c r="C94" s="315"/>
      <c r="D94" s="48" t="s">
        <v>1279</v>
      </c>
      <c r="E94" s="49">
        <v>200</v>
      </c>
      <c r="F94" s="50" t="s">
        <v>849</v>
      </c>
    </row>
    <row r="95" spans="2:6" x14ac:dyDescent="0.15">
      <c r="B95" s="314" t="s">
        <v>850</v>
      </c>
      <c r="C95" s="315"/>
      <c r="D95" s="48" t="s">
        <v>1280</v>
      </c>
      <c r="E95" s="49"/>
      <c r="F95" s="50" t="s">
        <v>851</v>
      </c>
    </row>
    <row r="96" spans="2:6" x14ac:dyDescent="0.15">
      <c r="B96" s="314" t="s">
        <v>852</v>
      </c>
      <c r="C96" s="315"/>
      <c r="D96" s="48" t="s">
        <v>1281</v>
      </c>
      <c r="E96" s="49"/>
      <c r="F96" s="50" t="s">
        <v>853</v>
      </c>
    </row>
    <row r="97" spans="2:6" x14ac:dyDescent="0.15">
      <c r="B97" s="314" t="s">
        <v>854</v>
      </c>
      <c r="C97" s="315"/>
      <c r="D97" s="48" t="s">
        <v>1282</v>
      </c>
      <c r="E97" s="49"/>
      <c r="F97" s="50" t="s">
        <v>847</v>
      </c>
    </row>
    <row r="98" spans="2:6" x14ac:dyDescent="0.15">
      <c r="B98" s="314" t="s">
        <v>855</v>
      </c>
      <c r="C98" s="315"/>
      <c r="D98" s="48" t="s">
        <v>1283</v>
      </c>
      <c r="E98" s="49"/>
      <c r="F98" s="50" t="s">
        <v>847</v>
      </c>
    </row>
    <row r="99" spans="2:6" ht="14.25" thickBot="1" x14ac:dyDescent="0.2">
      <c r="B99" s="337" t="s">
        <v>856</v>
      </c>
      <c r="C99" s="338"/>
      <c r="D99" s="55" t="s">
        <v>1267</v>
      </c>
      <c r="E99" s="52"/>
      <c r="F99" s="53" t="s">
        <v>857</v>
      </c>
    </row>
    <row r="100" spans="2:6" x14ac:dyDescent="0.15">
      <c r="B100" s="1" t="s">
        <v>858</v>
      </c>
    </row>
  </sheetData>
  <mergeCells count="77">
    <mergeCell ref="E3:F3"/>
    <mergeCell ref="E66:F66"/>
    <mergeCell ref="B92:C92"/>
    <mergeCell ref="B95:C95"/>
    <mergeCell ref="B96:C96"/>
    <mergeCell ref="B72:C72"/>
    <mergeCell ref="B90:C90"/>
    <mergeCell ref="B91:C91"/>
    <mergeCell ref="B83:C83"/>
    <mergeCell ref="B85:C85"/>
    <mergeCell ref="B86:C86"/>
    <mergeCell ref="B87:C87"/>
    <mergeCell ref="B88:C88"/>
    <mergeCell ref="B84:C84"/>
    <mergeCell ref="B89:C89"/>
    <mergeCell ref="B81:C81"/>
    <mergeCell ref="B97:C97"/>
    <mergeCell ref="B98:C98"/>
    <mergeCell ref="B99:C99"/>
    <mergeCell ref="B93:C93"/>
    <mergeCell ref="B94:C94"/>
    <mergeCell ref="B13:C13"/>
    <mergeCell ref="B14:C14"/>
    <mergeCell ref="B15:C15"/>
    <mergeCell ref="B16:C16"/>
    <mergeCell ref="B77:C77"/>
    <mergeCell ref="B17:C18"/>
    <mergeCell ref="B19:C19"/>
    <mergeCell ref="B20:C21"/>
    <mergeCell ref="B53:C53"/>
    <mergeCell ref="B82:C82"/>
    <mergeCell ref="B76:C76"/>
    <mergeCell ref="B78:C78"/>
    <mergeCell ref="B79:C79"/>
    <mergeCell ref="B80:C80"/>
    <mergeCell ref="B9:C9"/>
    <mergeCell ref="B8:C8"/>
    <mergeCell ref="B10:C10"/>
    <mergeCell ref="B11:C11"/>
    <mergeCell ref="B12:C12"/>
    <mergeCell ref="B4:C5"/>
    <mergeCell ref="D4:D5"/>
    <mergeCell ref="E4:E5"/>
    <mergeCell ref="F4:F5"/>
    <mergeCell ref="B7:C7"/>
    <mergeCell ref="F20:F21"/>
    <mergeCell ref="B70:C70"/>
    <mergeCell ref="B71:C71"/>
    <mergeCell ref="B50:C50"/>
    <mergeCell ref="B51:C51"/>
    <mergeCell ref="B61:C61"/>
    <mergeCell ref="B62:C62"/>
    <mergeCell ref="B67:C68"/>
    <mergeCell ref="F23:F34"/>
    <mergeCell ref="F35:F38"/>
    <mergeCell ref="F40:F43"/>
    <mergeCell ref="F45:F47"/>
    <mergeCell ref="D67:D68"/>
    <mergeCell ref="B60:C60"/>
    <mergeCell ref="B22:C22"/>
    <mergeCell ref="B58:C58"/>
    <mergeCell ref="F17:F18"/>
    <mergeCell ref="B73:C73"/>
    <mergeCell ref="B74:C74"/>
    <mergeCell ref="B75:C75"/>
    <mergeCell ref="B59:C59"/>
    <mergeCell ref="B23:C23"/>
    <mergeCell ref="B39:C39"/>
    <mergeCell ref="B52:C52"/>
    <mergeCell ref="B35:C35"/>
    <mergeCell ref="D17:D18"/>
    <mergeCell ref="E17:E18"/>
    <mergeCell ref="D20:D21"/>
    <mergeCell ref="E20:E21"/>
    <mergeCell ref="E67:E68"/>
    <mergeCell ref="F67:F68"/>
    <mergeCell ref="F54:F55"/>
  </mergeCells>
  <phoneticPr fontId="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CFFCC"/>
    <pageSetUpPr fitToPage="1"/>
  </sheetPr>
  <dimension ref="B2:L19"/>
  <sheetViews>
    <sheetView zoomScaleSheetLayoutView="100" workbookViewId="0">
      <selection activeCell="C15" sqref="C15"/>
    </sheetView>
  </sheetViews>
  <sheetFormatPr defaultColWidth="2.625" defaultRowHeight="13.5" x14ac:dyDescent="0.15"/>
  <cols>
    <col min="1" max="1" width="2.625" style="1"/>
    <col min="2" max="2" width="11" style="1" bestFit="1" customWidth="1"/>
    <col min="3" max="3" width="7.125" style="1" bestFit="1" customWidth="1"/>
    <col min="4" max="12" width="7.125" style="1" customWidth="1"/>
    <col min="13" max="16384" width="2.625" style="1"/>
  </cols>
  <sheetData>
    <row r="2" spans="2:12" x14ac:dyDescent="0.15">
      <c r="B2" s="7" t="s">
        <v>898</v>
      </c>
    </row>
    <row r="3" spans="2:12" ht="14.25" thickBot="1" x14ac:dyDescent="0.2">
      <c r="J3" s="215">
        <f>年度表!$A5</f>
        <v>44566</v>
      </c>
      <c r="K3" s="216"/>
      <c r="L3" s="216"/>
    </row>
    <row r="4" spans="2:12" x14ac:dyDescent="0.15">
      <c r="B4" s="217" t="s">
        <v>1</v>
      </c>
      <c r="C4" s="219" t="s">
        <v>12</v>
      </c>
      <c r="D4" s="221" t="s">
        <v>13</v>
      </c>
      <c r="E4" s="221"/>
      <c r="F4" s="222"/>
      <c r="G4" s="221" t="s">
        <v>17</v>
      </c>
      <c r="H4" s="221"/>
      <c r="I4" s="222"/>
      <c r="J4" s="221" t="s">
        <v>18</v>
      </c>
      <c r="K4" s="221"/>
      <c r="L4" s="222"/>
    </row>
    <row r="5" spans="2:12" x14ac:dyDescent="0.15">
      <c r="B5" s="218"/>
      <c r="C5" s="220"/>
      <c r="D5" s="39" t="s">
        <v>14</v>
      </c>
      <c r="E5" s="39" t="s">
        <v>15</v>
      </c>
      <c r="F5" s="40" t="s">
        <v>16</v>
      </c>
      <c r="G5" s="39" t="s">
        <v>14</v>
      </c>
      <c r="H5" s="39" t="s">
        <v>15</v>
      </c>
      <c r="I5" s="40" t="s">
        <v>16</v>
      </c>
      <c r="J5" s="39" t="s">
        <v>14</v>
      </c>
      <c r="K5" s="39" t="s">
        <v>15</v>
      </c>
      <c r="L5" s="40" t="s">
        <v>16</v>
      </c>
    </row>
    <row r="6" spans="2:12" x14ac:dyDescent="0.15">
      <c r="B6" s="5"/>
      <c r="C6" s="4" t="s">
        <v>19</v>
      </c>
      <c r="D6" s="4" t="s">
        <v>20</v>
      </c>
      <c r="E6" s="4" t="s">
        <v>20</v>
      </c>
      <c r="F6" s="4" t="s">
        <v>20</v>
      </c>
      <c r="G6" s="4" t="s">
        <v>20</v>
      </c>
      <c r="H6" s="4" t="s">
        <v>20</v>
      </c>
      <c r="I6" s="4" t="s">
        <v>20</v>
      </c>
      <c r="J6" s="4" t="s">
        <v>20</v>
      </c>
      <c r="K6" s="4" t="s">
        <v>20</v>
      </c>
      <c r="L6" s="4" t="s">
        <v>20</v>
      </c>
    </row>
    <row r="7" spans="2:12" x14ac:dyDescent="0.15">
      <c r="B7" s="44" t="s">
        <v>2</v>
      </c>
      <c r="C7" s="3">
        <v>7</v>
      </c>
      <c r="D7" s="3">
        <v>419</v>
      </c>
      <c r="E7" s="3">
        <v>300</v>
      </c>
      <c r="F7" s="3">
        <v>119</v>
      </c>
      <c r="G7" s="3">
        <v>78</v>
      </c>
      <c r="H7" s="3">
        <v>47</v>
      </c>
      <c r="I7" s="3">
        <v>31</v>
      </c>
      <c r="J7" s="3">
        <v>6553</v>
      </c>
      <c r="K7" s="3">
        <v>3316</v>
      </c>
      <c r="L7" s="3">
        <v>3237</v>
      </c>
    </row>
    <row r="8" spans="2:12" x14ac:dyDescent="0.15">
      <c r="B8" s="44" t="s">
        <v>3</v>
      </c>
      <c r="C8" s="3">
        <v>12</v>
      </c>
      <c r="D8" s="3">
        <v>319</v>
      </c>
      <c r="E8" s="3">
        <v>189</v>
      </c>
      <c r="F8" s="3">
        <v>130</v>
      </c>
      <c r="G8" s="3">
        <v>16</v>
      </c>
      <c r="H8" s="3">
        <v>3</v>
      </c>
      <c r="I8" s="3">
        <v>13</v>
      </c>
      <c r="J8" s="3">
        <v>4053</v>
      </c>
      <c r="K8" s="3">
        <v>2053</v>
      </c>
      <c r="L8" s="3">
        <v>2000</v>
      </c>
    </row>
    <row r="9" spans="2:12" x14ac:dyDescent="0.15">
      <c r="B9" s="44" t="s">
        <v>4</v>
      </c>
      <c r="C9" s="3">
        <v>25</v>
      </c>
      <c r="D9" s="3">
        <v>516</v>
      </c>
      <c r="E9" s="3">
        <v>203</v>
      </c>
      <c r="F9" s="3">
        <v>313</v>
      </c>
      <c r="G9" s="3">
        <v>42</v>
      </c>
      <c r="H9" s="3">
        <v>10</v>
      </c>
      <c r="I9" s="3">
        <v>32</v>
      </c>
      <c r="J9" s="3">
        <v>7694</v>
      </c>
      <c r="K9" s="3">
        <v>3946</v>
      </c>
      <c r="L9" s="3">
        <v>3748</v>
      </c>
    </row>
    <row r="10" spans="2:12" x14ac:dyDescent="0.15">
      <c r="B10" s="44" t="s">
        <v>5</v>
      </c>
      <c r="C10" s="3">
        <v>13</v>
      </c>
      <c r="D10" s="3">
        <v>89</v>
      </c>
      <c r="E10" s="3">
        <v>10</v>
      </c>
      <c r="F10" s="3">
        <v>79</v>
      </c>
      <c r="G10" s="3">
        <v>20</v>
      </c>
      <c r="H10" s="3">
        <v>8</v>
      </c>
      <c r="I10" s="3">
        <v>12</v>
      </c>
      <c r="J10" s="3">
        <v>907</v>
      </c>
      <c r="K10" s="3">
        <v>459</v>
      </c>
      <c r="L10" s="3">
        <v>448</v>
      </c>
    </row>
    <row r="11" spans="2:12" x14ac:dyDescent="0.15">
      <c r="B11" s="44" t="s">
        <v>6</v>
      </c>
      <c r="C11" s="1">
        <v>1</v>
      </c>
      <c r="D11" s="1">
        <v>11</v>
      </c>
      <c r="E11" s="1">
        <v>9</v>
      </c>
      <c r="F11" s="1">
        <v>2</v>
      </c>
      <c r="G11" s="3">
        <v>6</v>
      </c>
      <c r="H11" s="3">
        <v>2</v>
      </c>
      <c r="I11" s="3">
        <v>4</v>
      </c>
      <c r="J11" s="3">
        <v>96</v>
      </c>
      <c r="K11" s="3">
        <v>71</v>
      </c>
      <c r="L11" s="3">
        <v>25</v>
      </c>
    </row>
    <row r="12" spans="2:12" x14ac:dyDescent="0.15">
      <c r="B12" s="44" t="s">
        <v>7</v>
      </c>
      <c r="C12" s="3">
        <v>6</v>
      </c>
      <c r="D12" s="1">
        <v>66</v>
      </c>
      <c r="E12" s="1">
        <v>20</v>
      </c>
      <c r="F12" s="1">
        <v>46</v>
      </c>
      <c r="G12" s="3">
        <v>19</v>
      </c>
      <c r="H12" s="3">
        <v>6</v>
      </c>
      <c r="I12" s="3">
        <v>13</v>
      </c>
      <c r="J12" s="3">
        <v>794</v>
      </c>
      <c r="K12" s="3">
        <v>360</v>
      </c>
      <c r="L12" s="3">
        <v>434</v>
      </c>
    </row>
    <row r="13" spans="2:12" x14ac:dyDescent="0.15">
      <c r="B13" s="44" t="s">
        <v>8</v>
      </c>
      <c r="C13" s="3">
        <v>1</v>
      </c>
      <c r="D13" s="3">
        <v>129</v>
      </c>
      <c r="E13" s="3">
        <v>40</v>
      </c>
      <c r="F13" s="3">
        <v>89</v>
      </c>
      <c r="G13" s="3">
        <v>29</v>
      </c>
      <c r="H13" s="3">
        <v>13</v>
      </c>
      <c r="I13" s="3">
        <v>16</v>
      </c>
      <c r="J13" s="3">
        <v>230</v>
      </c>
      <c r="K13" s="3">
        <v>156</v>
      </c>
      <c r="L13" s="3">
        <v>74</v>
      </c>
    </row>
    <row r="14" spans="2:12" x14ac:dyDescent="0.15">
      <c r="B14" s="44" t="s">
        <v>9</v>
      </c>
      <c r="C14" s="3">
        <v>2</v>
      </c>
      <c r="D14" s="3">
        <v>157</v>
      </c>
      <c r="E14" s="3">
        <v>143</v>
      </c>
      <c r="F14" s="3">
        <v>14</v>
      </c>
      <c r="G14" s="3">
        <v>81</v>
      </c>
      <c r="H14" s="3">
        <v>51</v>
      </c>
      <c r="I14" s="3">
        <v>30</v>
      </c>
      <c r="J14" s="3">
        <v>2880</v>
      </c>
      <c r="K14" s="3">
        <v>1742</v>
      </c>
      <c r="L14" s="3">
        <v>1138</v>
      </c>
    </row>
    <row r="15" spans="2:12" x14ac:dyDescent="0.15">
      <c r="B15" s="44" t="s">
        <v>10</v>
      </c>
      <c r="C15" s="3">
        <v>1</v>
      </c>
      <c r="D15" s="3">
        <v>21</v>
      </c>
      <c r="E15" s="3">
        <v>12</v>
      </c>
      <c r="F15" s="3">
        <v>9</v>
      </c>
      <c r="G15" s="3">
        <v>16</v>
      </c>
      <c r="H15" s="3">
        <v>4</v>
      </c>
      <c r="I15" s="3">
        <v>12</v>
      </c>
      <c r="J15" s="3">
        <v>312</v>
      </c>
      <c r="K15" s="3">
        <v>0</v>
      </c>
      <c r="L15" s="3">
        <v>312</v>
      </c>
    </row>
    <row r="16" spans="2:12" ht="14.25" thickBot="1" x14ac:dyDescent="0.2">
      <c r="B16" s="8" t="s">
        <v>11</v>
      </c>
      <c r="C16" s="2">
        <v>1</v>
      </c>
      <c r="D16" s="2">
        <v>25</v>
      </c>
      <c r="E16" s="2">
        <v>25</v>
      </c>
      <c r="F16" s="2">
        <v>0</v>
      </c>
      <c r="G16" s="2">
        <v>5</v>
      </c>
      <c r="H16" s="2">
        <v>2</v>
      </c>
      <c r="I16" s="2">
        <v>3</v>
      </c>
      <c r="J16" s="2">
        <v>143</v>
      </c>
      <c r="K16" s="2">
        <v>134</v>
      </c>
      <c r="L16" s="2">
        <v>9</v>
      </c>
    </row>
    <row r="17" spans="2:2" x14ac:dyDescent="0.15">
      <c r="B17" s="1" t="s">
        <v>702</v>
      </c>
    </row>
    <row r="18" spans="2:2" x14ac:dyDescent="0.15">
      <c r="B18" s="1" t="s">
        <v>703</v>
      </c>
    </row>
    <row r="19" spans="2:2" x14ac:dyDescent="0.15">
      <c r="B19" s="1" t="s">
        <v>22</v>
      </c>
    </row>
  </sheetData>
  <mergeCells count="6">
    <mergeCell ref="J3:L3"/>
    <mergeCell ref="B4:B5"/>
    <mergeCell ref="C4:C5"/>
    <mergeCell ref="D4:F4"/>
    <mergeCell ref="G4:I4"/>
    <mergeCell ref="J4:L4"/>
  </mergeCells>
  <phoneticPr fontId="9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tabColor rgb="FFCCFFCC"/>
    <pageSetUpPr fitToPage="1"/>
  </sheetPr>
  <dimension ref="B2:N83"/>
  <sheetViews>
    <sheetView tabSelected="1" topLeftCell="A50" zoomScaleSheetLayoutView="100" workbookViewId="0">
      <selection activeCell="B60" sqref="B60:H83"/>
    </sheetView>
  </sheetViews>
  <sheetFormatPr defaultColWidth="2.625" defaultRowHeight="13.5" x14ac:dyDescent="0.15"/>
  <cols>
    <col min="1" max="1" width="2.625" style="1"/>
    <col min="2" max="2" width="3.5" style="1" customWidth="1"/>
    <col min="3" max="3" width="30.5" style="1" customWidth="1"/>
    <col min="4" max="4" width="9.75" style="134" customWidth="1"/>
    <col min="5" max="5" width="10.375" style="134" customWidth="1"/>
    <col min="6" max="8" width="9.75" style="134" customWidth="1"/>
    <col min="9" max="13" width="2.625" style="1"/>
    <col min="14" max="14" width="8.125" style="1" bestFit="1" customWidth="1"/>
    <col min="15" max="16384" width="2.625" style="1"/>
  </cols>
  <sheetData>
    <row r="2" spans="2:14" x14ac:dyDescent="0.15">
      <c r="B2" s="46" t="s">
        <v>1173</v>
      </c>
      <c r="C2" s="46"/>
    </row>
    <row r="3" spans="2:14" ht="2.1" customHeight="1" thickBot="1" x14ac:dyDescent="0.2">
      <c r="B3" s="133"/>
      <c r="C3" s="133"/>
    </row>
    <row r="4" spans="2:14" x14ac:dyDescent="0.15">
      <c r="B4" s="253" t="s">
        <v>258</v>
      </c>
      <c r="C4" s="217"/>
      <c r="D4" s="222" t="s">
        <v>281</v>
      </c>
      <c r="E4" s="239"/>
      <c r="F4" s="239"/>
      <c r="G4" s="239"/>
      <c r="H4" s="239"/>
    </row>
    <row r="5" spans="2:14" x14ac:dyDescent="0.15">
      <c r="B5" s="255"/>
      <c r="C5" s="218"/>
      <c r="D5" s="154">
        <v>43102</v>
      </c>
      <c r="E5" s="364">
        <v>43468</v>
      </c>
      <c r="F5" s="154">
        <v>43834</v>
      </c>
      <c r="G5" s="154">
        <v>44200</v>
      </c>
      <c r="H5" s="154">
        <v>44566</v>
      </c>
    </row>
    <row r="6" spans="2:14" x14ac:dyDescent="0.15">
      <c r="B6" s="14"/>
      <c r="C6" s="135"/>
      <c r="D6" s="136" t="s">
        <v>1308</v>
      </c>
      <c r="E6" s="136" t="s">
        <v>1308</v>
      </c>
      <c r="F6" s="136" t="s">
        <v>1309</v>
      </c>
      <c r="G6" s="136" t="s">
        <v>1309</v>
      </c>
      <c r="H6" s="136" t="s">
        <v>1381</v>
      </c>
    </row>
    <row r="7" spans="2:14" x14ac:dyDescent="0.15">
      <c r="B7" s="344" t="s">
        <v>14</v>
      </c>
      <c r="C7" s="345"/>
      <c r="D7" s="122">
        <v>1240982</v>
      </c>
      <c r="E7" s="122">
        <v>1201898</v>
      </c>
      <c r="F7" s="122">
        <v>720069</v>
      </c>
      <c r="G7" s="123">
        <v>830640</v>
      </c>
      <c r="H7" s="141">
        <f>SUM(H8,H20,H28,H33:H38,H39,H64,H74)</f>
        <v>898761</v>
      </c>
    </row>
    <row r="8" spans="2:14" ht="13.5" customHeight="1" x14ac:dyDescent="0.15">
      <c r="B8" s="340" t="s">
        <v>312</v>
      </c>
      <c r="C8" s="341"/>
      <c r="D8" s="145">
        <v>181139</v>
      </c>
      <c r="E8" s="145">
        <v>143915</v>
      </c>
      <c r="F8" s="145">
        <v>97058</v>
      </c>
      <c r="G8" s="155">
        <v>102588</v>
      </c>
      <c r="H8" s="176">
        <v>134803</v>
      </c>
    </row>
    <row r="9" spans="2:14" x14ac:dyDescent="0.15">
      <c r="B9" s="43"/>
      <c r="C9" s="32" t="s">
        <v>282</v>
      </c>
      <c r="D9" s="3">
        <v>54106</v>
      </c>
      <c r="E9" s="3">
        <v>48213</v>
      </c>
      <c r="F9" s="3">
        <v>36655</v>
      </c>
      <c r="G9" s="45">
        <v>41138</v>
      </c>
      <c r="H9" s="141">
        <v>50057</v>
      </c>
    </row>
    <row r="10" spans="2:14" x14ac:dyDescent="0.15">
      <c r="B10" s="27"/>
      <c r="C10" s="33" t="s">
        <v>283</v>
      </c>
      <c r="D10" s="3">
        <v>25290</v>
      </c>
      <c r="E10" s="3">
        <v>23400</v>
      </c>
      <c r="F10" s="3">
        <v>15944</v>
      </c>
      <c r="G10" s="45">
        <v>9767</v>
      </c>
      <c r="H10" s="141">
        <v>19960</v>
      </c>
      <c r="N10" s="38"/>
    </row>
    <row r="11" spans="2:14" x14ac:dyDescent="0.15">
      <c r="B11" s="27"/>
      <c r="C11" s="33" t="s">
        <v>284</v>
      </c>
      <c r="D11" s="3">
        <v>7848</v>
      </c>
      <c r="E11" s="3">
        <v>8557</v>
      </c>
      <c r="F11" s="3">
        <v>3292</v>
      </c>
      <c r="G11" s="45">
        <v>4074</v>
      </c>
      <c r="H11" s="141">
        <v>5635</v>
      </c>
    </row>
    <row r="12" spans="2:14" x14ac:dyDescent="0.15">
      <c r="B12" s="27"/>
      <c r="C12" s="33" t="s">
        <v>285</v>
      </c>
      <c r="D12" s="3">
        <v>7392</v>
      </c>
      <c r="E12" s="3">
        <v>6370</v>
      </c>
      <c r="F12" s="3">
        <v>4124</v>
      </c>
      <c r="G12" s="45">
        <v>5561</v>
      </c>
      <c r="H12" s="141">
        <v>5772</v>
      </c>
    </row>
    <row r="13" spans="2:14" x14ac:dyDescent="0.15">
      <c r="B13" s="27"/>
      <c r="C13" s="33" t="s">
        <v>286</v>
      </c>
      <c r="D13" s="3">
        <v>10355</v>
      </c>
      <c r="E13" s="3">
        <v>7167</v>
      </c>
      <c r="F13" s="3">
        <v>5435</v>
      </c>
      <c r="G13" s="45">
        <v>7436</v>
      </c>
      <c r="H13" s="141">
        <v>7330</v>
      </c>
    </row>
    <row r="14" spans="2:14" x14ac:dyDescent="0.15">
      <c r="B14" s="27"/>
      <c r="C14" s="33" t="s">
        <v>287</v>
      </c>
      <c r="D14" s="3">
        <v>17174</v>
      </c>
      <c r="E14" s="3">
        <v>14920</v>
      </c>
      <c r="F14" s="3">
        <v>14473</v>
      </c>
      <c r="G14" s="45">
        <v>12904</v>
      </c>
      <c r="H14" s="141">
        <v>11399</v>
      </c>
    </row>
    <row r="15" spans="2:14" x14ac:dyDescent="0.15">
      <c r="B15" s="27"/>
      <c r="C15" s="33" t="s">
        <v>288</v>
      </c>
      <c r="D15" s="3">
        <v>9047</v>
      </c>
      <c r="E15" s="3">
        <v>8179</v>
      </c>
      <c r="F15" s="3">
        <v>5289</v>
      </c>
      <c r="G15" s="45">
        <v>5750</v>
      </c>
      <c r="H15" s="141">
        <v>7022</v>
      </c>
    </row>
    <row r="16" spans="2:14" x14ac:dyDescent="0.15">
      <c r="B16" s="27"/>
      <c r="C16" s="33" t="s">
        <v>289</v>
      </c>
      <c r="D16" s="3">
        <v>242</v>
      </c>
      <c r="E16" s="3">
        <v>151</v>
      </c>
      <c r="F16" s="3">
        <v>0</v>
      </c>
      <c r="G16" s="45">
        <v>0</v>
      </c>
      <c r="H16" s="141">
        <v>50</v>
      </c>
    </row>
    <row r="17" spans="2:8" x14ac:dyDescent="0.15">
      <c r="B17" s="27"/>
      <c r="C17" s="33" t="s">
        <v>260</v>
      </c>
      <c r="D17" s="3" t="s">
        <v>21</v>
      </c>
      <c r="E17" s="3">
        <v>0</v>
      </c>
      <c r="F17" s="3" t="s">
        <v>21</v>
      </c>
      <c r="G17" s="45">
        <v>0</v>
      </c>
      <c r="H17" s="177" t="s">
        <v>1379</v>
      </c>
    </row>
    <row r="18" spans="2:8" x14ac:dyDescent="0.15">
      <c r="B18" s="27"/>
      <c r="C18" s="33" t="s">
        <v>290</v>
      </c>
      <c r="D18" s="3">
        <v>5523</v>
      </c>
      <c r="E18" s="3">
        <v>3787</v>
      </c>
      <c r="F18" s="3">
        <v>2695</v>
      </c>
      <c r="G18" s="45">
        <v>3005</v>
      </c>
      <c r="H18" s="141">
        <v>3282</v>
      </c>
    </row>
    <row r="19" spans="2:8" x14ac:dyDescent="0.15">
      <c r="B19" s="27"/>
      <c r="C19" s="34" t="s">
        <v>291</v>
      </c>
      <c r="D19" s="121">
        <v>44162</v>
      </c>
      <c r="E19" s="122">
        <v>23171</v>
      </c>
      <c r="F19" s="122">
        <v>9151</v>
      </c>
      <c r="G19" s="123">
        <v>12953</v>
      </c>
      <c r="H19" s="178">
        <v>24296</v>
      </c>
    </row>
    <row r="20" spans="2:8" ht="13.5" customHeight="1" x14ac:dyDescent="0.15">
      <c r="B20" s="340" t="s">
        <v>313</v>
      </c>
      <c r="C20" s="341"/>
      <c r="D20" s="145">
        <v>100456</v>
      </c>
      <c r="E20" s="145">
        <v>99606</v>
      </c>
      <c r="F20" s="145">
        <v>48561</v>
      </c>
      <c r="G20" s="155">
        <v>56741</v>
      </c>
      <c r="H20" s="141">
        <v>72927</v>
      </c>
    </row>
    <row r="21" spans="2:8" x14ac:dyDescent="0.15">
      <c r="B21" s="43"/>
      <c r="C21" s="32" t="s">
        <v>263</v>
      </c>
      <c r="D21" s="3">
        <v>45500</v>
      </c>
      <c r="E21" s="3">
        <v>43303</v>
      </c>
      <c r="F21" s="3">
        <v>6883</v>
      </c>
      <c r="G21" s="45">
        <v>11270</v>
      </c>
      <c r="H21" s="141">
        <v>25540</v>
      </c>
    </row>
    <row r="22" spans="2:8" x14ac:dyDescent="0.15">
      <c r="B22" s="27"/>
      <c r="C22" s="33" t="s">
        <v>292</v>
      </c>
      <c r="D22" s="3">
        <v>23830</v>
      </c>
      <c r="E22" s="3">
        <v>19677</v>
      </c>
      <c r="F22" s="3">
        <v>10995</v>
      </c>
      <c r="G22" s="45">
        <v>15346</v>
      </c>
      <c r="H22" s="141">
        <v>17342</v>
      </c>
    </row>
    <row r="23" spans="2:8" x14ac:dyDescent="0.15">
      <c r="B23" s="27"/>
      <c r="C23" s="33" t="s">
        <v>293</v>
      </c>
      <c r="D23" s="3">
        <v>5598</v>
      </c>
      <c r="E23" s="3">
        <v>6476</v>
      </c>
      <c r="F23" s="3">
        <v>5379</v>
      </c>
      <c r="G23" s="45">
        <v>6499</v>
      </c>
      <c r="H23" s="141">
        <v>6985</v>
      </c>
    </row>
    <row r="24" spans="2:8" x14ac:dyDescent="0.15">
      <c r="B24" s="27"/>
      <c r="C24" s="33" t="s">
        <v>294</v>
      </c>
      <c r="D24" s="3">
        <v>171</v>
      </c>
      <c r="E24" s="3">
        <v>552</v>
      </c>
      <c r="F24" s="3">
        <v>839</v>
      </c>
      <c r="G24" s="45">
        <v>657</v>
      </c>
      <c r="H24" s="141">
        <v>612</v>
      </c>
    </row>
    <row r="25" spans="2:8" x14ac:dyDescent="0.15">
      <c r="B25" s="27"/>
      <c r="C25" s="33" t="s">
        <v>295</v>
      </c>
      <c r="D25" s="3">
        <v>2592</v>
      </c>
      <c r="E25" s="3">
        <v>3260</v>
      </c>
      <c r="F25" s="3">
        <v>2308</v>
      </c>
      <c r="G25" s="45">
        <v>156</v>
      </c>
      <c r="H25" s="141">
        <v>5841</v>
      </c>
    </row>
    <row r="26" spans="2:8" x14ac:dyDescent="0.15">
      <c r="B26" s="27"/>
      <c r="C26" s="33" t="s">
        <v>264</v>
      </c>
      <c r="D26" s="3">
        <v>21051</v>
      </c>
      <c r="E26" s="3">
        <v>24898</v>
      </c>
      <c r="F26" s="3">
        <v>20459</v>
      </c>
      <c r="G26" s="45">
        <v>20067</v>
      </c>
      <c r="H26" s="141">
        <v>15361</v>
      </c>
    </row>
    <row r="27" spans="2:8" x14ac:dyDescent="0.15">
      <c r="B27" s="27"/>
      <c r="C27" s="77" t="s">
        <v>1186</v>
      </c>
      <c r="D27" s="121">
        <v>1714</v>
      </c>
      <c r="E27" s="122">
        <v>1440</v>
      </c>
      <c r="F27" s="122">
        <v>1698</v>
      </c>
      <c r="G27" s="123">
        <v>2746</v>
      </c>
      <c r="H27" s="178">
        <v>1246</v>
      </c>
    </row>
    <row r="28" spans="2:8" ht="13.5" customHeight="1" x14ac:dyDescent="0.15">
      <c r="B28" s="340" t="s">
        <v>314</v>
      </c>
      <c r="C28" s="341"/>
      <c r="D28" s="145">
        <v>85660</v>
      </c>
      <c r="E28" s="145">
        <v>86411</v>
      </c>
      <c r="F28" s="145">
        <v>41700</v>
      </c>
      <c r="G28" s="155">
        <v>67674</v>
      </c>
      <c r="H28" s="141">
        <v>79555</v>
      </c>
    </row>
    <row r="29" spans="2:8" x14ac:dyDescent="0.15">
      <c r="B29" s="43"/>
      <c r="C29" s="32" t="s">
        <v>296</v>
      </c>
      <c r="D29" s="3">
        <v>41923</v>
      </c>
      <c r="E29" s="3">
        <v>43715</v>
      </c>
      <c r="F29" s="3">
        <v>8160</v>
      </c>
      <c r="G29" s="45">
        <v>26039</v>
      </c>
      <c r="H29" s="141">
        <v>35886</v>
      </c>
    </row>
    <row r="30" spans="2:8" x14ac:dyDescent="0.15">
      <c r="B30" s="27"/>
      <c r="C30" s="33" t="s">
        <v>297</v>
      </c>
      <c r="D30" s="3">
        <v>11503</v>
      </c>
      <c r="E30" s="3">
        <v>13087</v>
      </c>
      <c r="F30" s="3">
        <v>9390</v>
      </c>
      <c r="G30" s="45">
        <v>11491</v>
      </c>
      <c r="H30" s="141">
        <v>11048</v>
      </c>
    </row>
    <row r="31" spans="2:8" x14ac:dyDescent="0.15">
      <c r="B31" s="27"/>
      <c r="C31" s="33" t="s">
        <v>267</v>
      </c>
      <c r="D31" s="3">
        <v>23765</v>
      </c>
      <c r="E31" s="3">
        <v>21561</v>
      </c>
      <c r="F31" s="3">
        <v>17747</v>
      </c>
      <c r="G31" s="45">
        <v>21834</v>
      </c>
      <c r="H31" s="141">
        <v>23947</v>
      </c>
    </row>
    <row r="32" spans="2:8" x14ac:dyDescent="0.15">
      <c r="B32" s="27"/>
      <c r="C32" s="33" t="s">
        <v>264</v>
      </c>
      <c r="D32" s="121">
        <v>8469</v>
      </c>
      <c r="E32" s="122">
        <v>8048</v>
      </c>
      <c r="F32" s="122">
        <v>6403</v>
      </c>
      <c r="G32" s="123">
        <v>8310</v>
      </c>
      <c r="H32" s="178">
        <v>8674</v>
      </c>
    </row>
    <row r="33" spans="2:8" ht="13.5" customHeight="1" x14ac:dyDescent="0.15">
      <c r="B33" s="340" t="s">
        <v>315</v>
      </c>
      <c r="C33" s="341"/>
      <c r="D33" s="145">
        <v>157038</v>
      </c>
      <c r="E33" s="145">
        <v>152755</v>
      </c>
      <c r="F33" s="145">
        <v>96812</v>
      </c>
      <c r="G33" s="155">
        <v>114419</v>
      </c>
      <c r="H33" s="141">
        <v>121720</v>
      </c>
    </row>
    <row r="34" spans="2:8" ht="13.5" customHeight="1" x14ac:dyDescent="0.15">
      <c r="B34" s="342" t="s">
        <v>708</v>
      </c>
      <c r="C34" s="343"/>
      <c r="D34" s="3">
        <v>23618</v>
      </c>
      <c r="E34" s="3">
        <v>25562</v>
      </c>
      <c r="F34" s="3">
        <v>24151</v>
      </c>
      <c r="G34" s="45">
        <v>23234</v>
      </c>
      <c r="H34" s="141">
        <v>23317</v>
      </c>
    </row>
    <row r="35" spans="2:8" ht="13.5" customHeight="1" x14ac:dyDescent="0.15">
      <c r="B35" s="342" t="s">
        <v>316</v>
      </c>
      <c r="C35" s="343"/>
      <c r="D35" s="3">
        <v>25528</v>
      </c>
      <c r="E35" s="3">
        <v>30823</v>
      </c>
      <c r="F35" s="3">
        <v>14914</v>
      </c>
      <c r="G35" s="45">
        <v>15905</v>
      </c>
      <c r="H35" s="141">
        <v>12259</v>
      </c>
    </row>
    <row r="36" spans="2:8" ht="13.5" customHeight="1" x14ac:dyDescent="0.15">
      <c r="B36" s="342" t="s">
        <v>317</v>
      </c>
      <c r="C36" s="343"/>
      <c r="D36" s="3">
        <v>16529</v>
      </c>
      <c r="E36" s="3">
        <v>57081</v>
      </c>
      <c r="F36" s="3">
        <v>28580</v>
      </c>
      <c r="G36" s="45">
        <v>35676</v>
      </c>
      <c r="H36" s="141">
        <v>16214</v>
      </c>
    </row>
    <row r="37" spans="2:8" ht="13.5" customHeight="1" x14ac:dyDescent="0.15">
      <c r="B37" s="342" t="s">
        <v>318</v>
      </c>
      <c r="C37" s="343"/>
      <c r="D37" s="3">
        <v>154093</v>
      </c>
      <c r="E37" s="3">
        <v>151707</v>
      </c>
      <c r="F37" s="3">
        <v>72780</v>
      </c>
      <c r="G37" s="45">
        <v>60050</v>
      </c>
      <c r="H37" s="141">
        <v>61637</v>
      </c>
    </row>
    <row r="38" spans="2:8" ht="13.5" customHeight="1" x14ac:dyDescent="0.15">
      <c r="B38" s="327" t="s">
        <v>319</v>
      </c>
      <c r="C38" s="328"/>
      <c r="D38" s="121">
        <v>21513</v>
      </c>
      <c r="E38" s="122">
        <v>21029</v>
      </c>
      <c r="F38" s="122">
        <v>1535</v>
      </c>
      <c r="G38" s="123">
        <v>6295</v>
      </c>
      <c r="H38" s="178">
        <v>8401</v>
      </c>
    </row>
    <row r="39" spans="2:8" ht="13.5" customHeight="1" x14ac:dyDescent="0.15">
      <c r="B39" s="340" t="s">
        <v>320</v>
      </c>
      <c r="C39" s="341"/>
      <c r="D39" s="145">
        <v>187433</v>
      </c>
      <c r="E39" s="145">
        <v>160347</v>
      </c>
      <c r="F39" s="145">
        <v>104714</v>
      </c>
      <c r="G39" s="155">
        <v>111454</v>
      </c>
      <c r="H39" s="141">
        <v>120293</v>
      </c>
    </row>
    <row r="40" spans="2:8" x14ac:dyDescent="0.15">
      <c r="B40" s="43"/>
      <c r="C40" s="32" t="s">
        <v>269</v>
      </c>
      <c r="D40" s="3">
        <v>35455</v>
      </c>
      <c r="E40" s="3">
        <v>19942</v>
      </c>
      <c r="F40" s="3">
        <v>17405</v>
      </c>
      <c r="G40" s="45">
        <v>15110</v>
      </c>
      <c r="H40" s="141">
        <v>17575</v>
      </c>
    </row>
    <row r="41" spans="2:8" x14ac:dyDescent="0.15">
      <c r="B41" s="27"/>
      <c r="C41" s="33" t="s">
        <v>298</v>
      </c>
      <c r="D41" s="3">
        <v>6750</v>
      </c>
      <c r="E41" s="3">
        <v>5921</v>
      </c>
      <c r="F41" s="3">
        <v>4227</v>
      </c>
      <c r="G41" s="45">
        <v>4794</v>
      </c>
      <c r="H41" s="141">
        <v>6363</v>
      </c>
    </row>
    <row r="42" spans="2:8" x14ac:dyDescent="0.15">
      <c r="B42" s="27"/>
      <c r="C42" s="33" t="s">
        <v>268</v>
      </c>
      <c r="D42" s="3">
        <v>20137</v>
      </c>
      <c r="E42" s="3">
        <v>18156</v>
      </c>
      <c r="F42" s="3">
        <v>7697</v>
      </c>
      <c r="G42" s="45">
        <v>12156</v>
      </c>
      <c r="H42" s="141">
        <v>10727</v>
      </c>
    </row>
    <row r="43" spans="2:8" x14ac:dyDescent="0.15">
      <c r="B43" s="27"/>
      <c r="C43" s="33" t="s">
        <v>709</v>
      </c>
      <c r="D43" s="3">
        <v>8790</v>
      </c>
      <c r="E43" s="3">
        <v>5454</v>
      </c>
      <c r="F43" s="3">
        <v>6012</v>
      </c>
      <c r="G43" s="45">
        <v>6213</v>
      </c>
      <c r="H43" s="141">
        <v>6540</v>
      </c>
    </row>
    <row r="44" spans="2:8" x14ac:dyDescent="0.15">
      <c r="B44" s="27"/>
      <c r="C44" s="33" t="s">
        <v>710</v>
      </c>
      <c r="D44" s="3">
        <v>1100</v>
      </c>
      <c r="E44" s="3">
        <v>500</v>
      </c>
      <c r="F44" s="3">
        <v>0</v>
      </c>
      <c r="G44" s="45">
        <v>2100</v>
      </c>
      <c r="H44" s="141">
        <v>2000</v>
      </c>
    </row>
    <row r="45" spans="2:8" x14ac:dyDescent="0.15">
      <c r="B45" s="27"/>
      <c r="C45" s="33" t="s">
        <v>711</v>
      </c>
      <c r="D45" s="3">
        <v>2219</v>
      </c>
      <c r="E45" s="3">
        <v>2506</v>
      </c>
      <c r="F45" s="3">
        <v>2641</v>
      </c>
      <c r="G45" s="45">
        <v>1790</v>
      </c>
      <c r="H45" s="141">
        <v>1500</v>
      </c>
    </row>
    <row r="46" spans="2:8" x14ac:dyDescent="0.15">
      <c r="B46" s="27"/>
      <c r="C46" s="33" t="s">
        <v>271</v>
      </c>
      <c r="D46" s="3">
        <v>24880</v>
      </c>
      <c r="E46" s="3">
        <v>23858</v>
      </c>
      <c r="F46" s="3">
        <v>16155</v>
      </c>
      <c r="G46" s="45">
        <v>18009</v>
      </c>
      <c r="H46" s="141">
        <v>19616</v>
      </c>
    </row>
    <row r="47" spans="2:8" x14ac:dyDescent="0.15">
      <c r="B47" s="27"/>
      <c r="C47" s="33" t="s">
        <v>272</v>
      </c>
      <c r="D47" s="3">
        <v>0</v>
      </c>
      <c r="E47" s="3">
        <v>0</v>
      </c>
      <c r="F47" s="3">
        <v>0</v>
      </c>
      <c r="G47" s="45">
        <v>0</v>
      </c>
      <c r="H47" s="177" t="s">
        <v>1379</v>
      </c>
    </row>
    <row r="48" spans="2:8" x14ac:dyDescent="0.15">
      <c r="B48" s="27"/>
      <c r="C48" s="33" t="s">
        <v>299</v>
      </c>
      <c r="D48" s="3">
        <v>3463</v>
      </c>
      <c r="E48" s="3">
        <v>3646</v>
      </c>
      <c r="F48" s="3">
        <v>3972</v>
      </c>
      <c r="G48" s="45">
        <v>3220</v>
      </c>
      <c r="H48" s="141">
        <v>3143</v>
      </c>
    </row>
    <row r="49" spans="2:8" x14ac:dyDescent="0.15">
      <c r="B49" s="27"/>
      <c r="C49" s="33" t="s">
        <v>300</v>
      </c>
      <c r="D49" s="3">
        <v>252</v>
      </c>
      <c r="E49" s="3">
        <v>777</v>
      </c>
      <c r="F49" s="3">
        <v>630</v>
      </c>
      <c r="G49" s="45">
        <v>293</v>
      </c>
      <c r="H49" s="141">
        <v>300</v>
      </c>
    </row>
    <row r="50" spans="2:8" x14ac:dyDescent="0.15">
      <c r="B50" s="27"/>
      <c r="C50" s="33" t="s">
        <v>301</v>
      </c>
      <c r="D50" s="3">
        <v>1486</v>
      </c>
      <c r="E50" s="3">
        <v>1300</v>
      </c>
      <c r="F50" s="3">
        <v>1100</v>
      </c>
      <c r="G50" s="45">
        <v>950</v>
      </c>
      <c r="H50" s="141">
        <v>1000</v>
      </c>
    </row>
    <row r="51" spans="2:8" x14ac:dyDescent="0.15">
      <c r="B51" s="27"/>
      <c r="C51" s="33" t="s">
        <v>302</v>
      </c>
      <c r="D51" s="3">
        <v>710</v>
      </c>
      <c r="E51" s="3">
        <v>600</v>
      </c>
      <c r="F51" s="3">
        <v>500</v>
      </c>
      <c r="G51" s="45">
        <v>263</v>
      </c>
      <c r="H51" s="141">
        <v>250</v>
      </c>
    </row>
    <row r="52" spans="2:8" x14ac:dyDescent="0.15">
      <c r="B52" s="27"/>
      <c r="C52" s="33" t="s">
        <v>303</v>
      </c>
      <c r="D52" s="3">
        <v>14373</v>
      </c>
      <c r="E52" s="3">
        <v>13500</v>
      </c>
      <c r="F52" s="3">
        <v>10570</v>
      </c>
      <c r="G52" s="45">
        <v>13071</v>
      </c>
      <c r="H52" s="141">
        <v>15591</v>
      </c>
    </row>
    <row r="53" spans="2:8" x14ac:dyDescent="0.15">
      <c r="B53" s="27"/>
      <c r="C53" s="33" t="s">
        <v>273</v>
      </c>
      <c r="D53" s="3">
        <v>1672</v>
      </c>
      <c r="E53" s="3">
        <v>1618</v>
      </c>
      <c r="F53" s="3">
        <v>458</v>
      </c>
      <c r="G53" s="45">
        <v>1386</v>
      </c>
      <c r="H53" s="141">
        <v>908</v>
      </c>
    </row>
    <row r="54" spans="2:8" x14ac:dyDescent="0.15">
      <c r="B54" s="27"/>
      <c r="C54" s="33" t="s">
        <v>270</v>
      </c>
      <c r="D54" s="3">
        <v>15286</v>
      </c>
      <c r="E54" s="3">
        <v>15053</v>
      </c>
      <c r="F54" s="3">
        <v>9818</v>
      </c>
      <c r="G54" s="45">
        <v>12997</v>
      </c>
      <c r="H54" s="141">
        <v>13468</v>
      </c>
    </row>
    <row r="55" spans="2:8" x14ac:dyDescent="0.15">
      <c r="B55" s="27"/>
      <c r="C55" s="33" t="s">
        <v>304</v>
      </c>
      <c r="D55" s="3">
        <v>17239</v>
      </c>
      <c r="E55" s="3">
        <v>18067</v>
      </c>
      <c r="F55" s="3">
        <v>12507</v>
      </c>
      <c r="G55" s="45">
        <v>13063</v>
      </c>
      <c r="H55" s="141">
        <v>12580</v>
      </c>
    </row>
    <row r="56" spans="2:8" x14ac:dyDescent="0.15">
      <c r="B56" s="27"/>
      <c r="C56" s="33" t="s">
        <v>305</v>
      </c>
      <c r="D56" s="31">
        <v>26056</v>
      </c>
      <c r="E56" s="145">
        <v>22139</v>
      </c>
      <c r="F56" s="145">
        <v>8467</v>
      </c>
      <c r="G56" s="155">
        <v>5449</v>
      </c>
      <c r="H56" s="179">
        <v>7182</v>
      </c>
    </row>
    <row r="57" spans="2:8" ht="14.25" thickBot="1" x14ac:dyDescent="0.2">
      <c r="B57" s="28"/>
      <c r="C57" s="35" t="s">
        <v>306</v>
      </c>
      <c r="D57" s="118">
        <v>7565</v>
      </c>
      <c r="E57" s="119">
        <v>7310</v>
      </c>
      <c r="F57" s="119">
        <v>2555</v>
      </c>
      <c r="G57" s="120">
        <v>590</v>
      </c>
      <c r="H57" s="173">
        <v>1550</v>
      </c>
    </row>
    <row r="58" spans="2:8" x14ac:dyDescent="0.15">
      <c r="B58" s="134"/>
      <c r="C58" s="134"/>
    </row>
    <row r="59" spans="2:8" x14ac:dyDescent="0.15">
      <c r="B59" s="46" t="s">
        <v>1174</v>
      </c>
      <c r="C59" s="46"/>
    </row>
    <row r="60" spans="2:8" ht="2.1" customHeight="1" thickBot="1" x14ac:dyDescent="0.2">
      <c r="B60" s="7"/>
      <c r="C60" s="7"/>
    </row>
    <row r="61" spans="2:8" x14ac:dyDescent="0.15">
      <c r="B61" s="253" t="s">
        <v>258</v>
      </c>
      <c r="C61" s="217"/>
      <c r="D61" s="222" t="s">
        <v>281</v>
      </c>
      <c r="E61" s="239"/>
      <c r="F61" s="239"/>
      <c r="G61" s="239"/>
      <c r="H61" s="239"/>
    </row>
    <row r="62" spans="2:8" x14ac:dyDescent="0.15">
      <c r="B62" s="255"/>
      <c r="C62" s="218"/>
      <c r="D62" s="154">
        <v>43102</v>
      </c>
      <c r="E62" s="364">
        <v>43468</v>
      </c>
      <c r="F62" s="154">
        <v>43834</v>
      </c>
      <c r="G62" s="154">
        <v>44200</v>
      </c>
      <c r="H62" s="154">
        <v>44566</v>
      </c>
    </row>
    <row r="63" spans="2:8" x14ac:dyDescent="0.15">
      <c r="B63" s="14"/>
      <c r="C63" s="135"/>
      <c r="D63" s="136" t="s">
        <v>1308</v>
      </c>
      <c r="E63" s="136" t="s">
        <v>1308</v>
      </c>
      <c r="F63" s="136" t="s">
        <v>1308</v>
      </c>
      <c r="G63" s="136" t="s">
        <v>1308</v>
      </c>
      <c r="H63" s="136" t="s">
        <v>1381</v>
      </c>
    </row>
    <row r="64" spans="2:8" ht="13.5" customHeight="1" x14ac:dyDescent="0.15">
      <c r="B64" s="342" t="s">
        <v>321</v>
      </c>
      <c r="C64" s="343"/>
      <c r="D64" s="3">
        <v>256927</v>
      </c>
      <c r="E64" s="3">
        <v>244566</v>
      </c>
      <c r="F64" s="3">
        <v>172305</v>
      </c>
      <c r="G64" s="45">
        <v>216259</v>
      </c>
      <c r="H64" s="180">
        <f>SUM(H65:H73)</f>
        <v>225752</v>
      </c>
    </row>
    <row r="65" spans="2:8" x14ac:dyDescent="0.15">
      <c r="B65" s="27"/>
      <c r="C65" s="32" t="s">
        <v>274</v>
      </c>
      <c r="D65" s="3">
        <v>28077</v>
      </c>
      <c r="E65" s="3">
        <v>31362</v>
      </c>
      <c r="F65" s="3">
        <v>20777</v>
      </c>
      <c r="G65" s="45">
        <v>25232</v>
      </c>
      <c r="H65" s="180">
        <v>23179</v>
      </c>
    </row>
    <row r="66" spans="2:8" x14ac:dyDescent="0.15">
      <c r="B66" s="27"/>
      <c r="C66" s="33" t="s">
        <v>275</v>
      </c>
      <c r="D66" s="3">
        <v>14724</v>
      </c>
      <c r="E66" s="3">
        <v>15261</v>
      </c>
      <c r="F66" s="3">
        <v>2580</v>
      </c>
      <c r="G66" s="45">
        <v>3894</v>
      </c>
      <c r="H66" s="180">
        <v>9939</v>
      </c>
    </row>
    <row r="67" spans="2:8" x14ac:dyDescent="0.15">
      <c r="B67" s="27"/>
      <c r="C67" s="33" t="s">
        <v>276</v>
      </c>
      <c r="D67" s="3">
        <v>16258</v>
      </c>
      <c r="E67" s="3">
        <v>17315</v>
      </c>
      <c r="F67" s="3">
        <v>12051</v>
      </c>
      <c r="G67" s="45">
        <v>13370</v>
      </c>
      <c r="H67" s="180">
        <v>15943</v>
      </c>
    </row>
    <row r="68" spans="2:8" x14ac:dyDescent="0.15">
      <c r="B68" s="27"/>
      <c r="C68" s="33" t="s">
        <v>712</v>
      </c>
      <c r="D68" s="3">
        <v>1193</v>
      </c>
      <c r="E68" s="3">
        <v>1166</v>
      </c>
      <c r="F68" s="3">
        <v>830</v>
      </c>
      <c r="G68" s="45">
        <v>1148</v>
      </c>
      <c r="H68" s="180">
        <v>917</v>
      </c>
    </row>
    <row r="69" spans="2:8" x14ac:dyDescent="0.15">
      <c r="B69" s="27"/>
      <c r="C69" s="33" t="s">
        <v>277</v>
      </c>
      <c r="D69" s="3">
        <v>2499</v>
      </c>
      <c r="E69" s="3">
        <v>1977</v>
      </c>
      <c r="F69" s="3">
        <v>2413</v>
      </c>
      <c r="G69" s="45">
        <v>2105</v>
      </c>
      <c r="H69" s="180">
        <v>2528</v>
      </c>
    </row>
    <row r="70" spans="2:8" x14ac:dyDescent="0.15">
      <c r="B70" s="27"/>
      <c r="C70" s="33" t="s">
        <v>307</v>
      </c>
      <c r="D70" s="3">
        <v>182229</v>
      </c>
      <c r="E70" s="3">
        <v>166290</v>
      </c>
      <c r="F70" s="3">
        <v>127748</v>
      </c>
      <c r="G70" s="45">
        <v>163602</v>
      </c>
      <c r="H70" s="180">
        <v>166711</v>
      </c>
    </row>
    <row r="71" spans="2:8" x14ac:dyDescent="0.15">
      <c r="B71" s="27"/>
      <c r="C71" s="33" t="s">
        <v>308</v>
      </c>
      <c r="D71" s="3">
        <v>457</v>
      </c>
      <c r="E71" s="3">
        <v>160</v>
      </c>
      <c r="F71" s="3">
        <v>142</v>
      </c>
      <c r="G71" s="45">
        <v>280</v>
      </c>
      <c r="H71" s="180">
        <v>160</v>
      </c>
    </row>
    <row r="72" spans="2:8" x14ac:dyDescent="0.15">
      <c r="B72" s="27"/>
      <c r="C72" s="33" t="s">
        <v>305</v>
      </c>
      <c r="D72" s="3">
        <v>9702</v>
      </c>
      <c r="E72" s="3">
        <v>8921</v>
      </c>
      <c r="F72" s="3">
        <v>5463</v>
      </c>
      <c r="G72" s="45">
        <v>5961</v>
      </c>
      <c r="H72" s="180">
        <v>5607</v>
      </c>
    </row>
    <row r="73" spans="2:8" x14ac:dyDescent="0.15">
      <c r="B73" s="27"/>
      <c r="C73" s="34" t="s">
        <v>306</v>
      </c>
      <c r="D73" s="121">
        <v>1788</v>
      </c>
      <c r="E73" s="122">
        <v>2114</v>
      </c>
      <c r="F73" s="122">
        <v>301</v>
      </c>
      <c r="G73" s="123">
        <v>667</v>
      </c>
      <c r="H73" s="181">
        <v>768</v>
      </c>
    </row>
    <row r="74" spans="2:8" ht="13.5" customHeight="1" x14ac:dyDescent="0.15">
      <c r="B74" s="340" t="s">
        <v>322</v>
      </c>
      <c r="C74" s="341"/>
      <c r="D74" s="145">
        <v>31048</v>
      </c>
      <c r="E74" s="145">
        <v>28096</v>
      </c>
      <c r="F74" s="145">
        <v>16959</v>
      </c>
      <c r="G74" s="155">
        <v>20345</v>
      </c>
      <c r="H74" s="141">
        <v>21883</v>
      </c>
    </row>
    <row r="75" spans="2:8" x14ac:dyDescent="0.15">
      <c r="B75" s="27"/>
      <c r="C75" s="32" t="s">
        <v>278</v>
      </c>
      <c r="D75" s="3">
        <v>9104</v>
      </c>
      <c r="E75" s="3">
        <v>8154</v>
      </c>
      <c r="F75" s="3">
        <v>6284</v>
      </c>
      <c r="G75" s="45">
        <v>7894</v>
      </c>
      <c r="H75" s="141">
        <v>8217</v>
      </c>
    </row>
    <row r="76" spans="2:8" x14ac:dyDescent="0.15">
      <c r="B76" s="27"/>
      <c r="C76" s="33" t="s">
        <v>309</v>
      </c>
      <c r="D76" s="3">
        <v>5228</v>
      </c>
      <c r="E76" s="3">
        <v>5414</v>
      </c>
      <c r="F76" s="3">
        <v>938</v>
      </c>
      <c r="G76" s="45">
        <v>1916</v>
      </c>
      <c r="H76" s="141">
        <v>3615</v>
      </c>
    </row>
    <row r="77" spans="2:8" x14ac:dyDescent="0.15">
      <c r="B77" s="27"/>
      <c r="C77" s="33" t="s">
        <v>279</v>
      </c>
      <c r="D77" s="3">
        <v>426</v>
      </c>
      <c r="E77" s="3">
        <v>455</v>
      </c>
      <c r="F77" s="3">
        <v>54</v>
      </c>
      <c r="G77" s="45">
        <v>306</v>
      </c>
      <c r="H77" s="141">
        <v>434</v>
      </c>
    </row>
    <row r="78" spans="2:8" x14ac:dyDescent="0.15">
      <c r="B78" s="27"/>
      <c r="C78" s="33" t="s">
        <v>310</v>
      </c>
      <c r="D78" s="3">
        <v>2001</v>
      </c>
      <c r="E78" s="3">
        <v>1426</v>
      </c>
      <c r="F78" s="3">
        <v>796</v>
      </c>
      <c r="G78" s="45">
        <v>667</v>
      </c>
      <c r="H78" s="141">
        <v>654</v>
      </c>
    </row>
    <row r="79" spans="2:8" x14ac:dyDescent="0.15">
      <c r="B79" s="27"/>
      <c r="C79" s="33" t="s">
        <v>280</v>
      </c>
      <c r="D79" s="3">
        <v>2742</v>
      </c>
      <c r="E79" s="3">
        <v>2659</v>
      </c>
      <c r="F79" s="3">
        <v>2908</v>
      </c>
      <c r="G79" s="45">
        <v>2912</v>
      </c>
      <c r="H79" s="141">
        <v>3457</v>
      </c>
    </row>
    <row r="80" spans="2:8" x14ac:dyDescent="0.15">
      <c r="B80" s="27"/>
      <c r="C80" s="33" t="s">
        <v>311</v>
      </c>
      <c r="D80" s="3">
        <v>8546</v>
      </c>
      <c r="E80" s="3">
        <v>7690</v>
      </c>
      <c r="F80" s="3">
        <v>5657</v>
      </c>
      <c r="G80" s="45">
        <v>6369</v>
      </c>
      <c r="H80" s="141">
        <v>5212</v>
      </c>
    </row>
    <row r="81" spans="2:8" x14ac:dyDescent="0.15">
      <c r="B81" s="27"/>
      <c r="C81" s="33" t="s">
        <v>305</v>
      </c>
      <c r="D81" s="31">
        <v>1021</v>
      </c>
      <c r="E81" s="145">
        <v>628</v>
      </c>
      <c r="F81" s="145">
        <v>322</v>
      </c>
      <c r="G81" s="155">
        <v>281</v>
      </c>
      <c r="H81" s="179">
        <v>294</v>
      </c>
    </row>
    <row r="82" spans="2:8" ht="14.25" thickBot="1" x14ac:dyDescent="0.2">
      <c r="B82" s="28"/>
      <c r="C82" s="35" t="s">
        <v>306</v>
      </c>
      <c r="D82" s="118">
        <v>1980</v>
      </c>
      <c r="E82" s="119">
        <v>1670</v>
      </c>
      <c r="F82" s="119">
        <v>0</v>
      </c>
      <c r="G82" s="120">
        <v>0</v>
      </c>
      <c r="H82" s="174" t="s">
        <v>1379</v>
      </c>
    </row>
    <row r="83" spans="2:8" x14ac:dyDescent="0.15">
      <c r="B83" s="134" t="s">
        <v>323</v>
      </c>
      <c r="C83" s="134"/>
    </row>
  </sheetData>
  <mergeCells count="17">
    <mergeCell ref="B38:C38"/>
    <mergeCell ref="D4:H4"/>
    <mergeCell ref="B4:C5"/>
    <mergeCell ref="B7:C7"/>
    <mergeCell ref="B8:C8"/>
    <mergeCell ref="B20:C20"/>
    <mergeCell ref="B28:C28"/>
    <mergeCell ref="B33:C33"/>
    <mergeCell ref="B35:C35"/>
    <mergeCell ref="B36:C36"/>
    <mergeCell ref="B37:C37"/>
    <mergeCell ref="B34:C34"/>
    <mergeCell ref="B39:C39"/>
    <mergeCell ref="B64:C64"/>
    <mergeCell ref="B74:C74"/>
    <mergeCell ref="B61:C62"/>
    <mergeCell ref="D61:H61"/>
  </mergeCells>
  <phoneticPr fontId="9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78B21462-093C-4814-AAB8-2E871C34AECE}">
            <xm:f>年度表!#REF!</xm:f>
            <x14:dxf>
              <numFmt numFmtId="192" formatCode="&quot;令&quot;&quot;和&quot;&quot;元&quot;&quot;年&quot;&quot;度&quot;"/>
            </x14:dxf>
          </x14:cfRule>
          <xm:sqref>D5 F5:H5</xm:sqref>
        </x14:conditionalFormatting>
        <x14:conditionalFormatting xmlns:xm="http://schemas.microsoft.com/office/excel/2006/main">
          <x14:cfRule type="cellIs" priority="3" operator="equal" id="{1068AFA9-2F2D-4E02-8C92-1C2C9D140C58}">
            <xm:f>年度表!#REF!</xm:f>
            <x14:dxf>
              <numFmt numFmtId="192" formatCode="&quot;令&quot;&quot;和&quot;&quot;元&quot;&quot;年&quot;&quot;度&quot;"/>
            </x14:dxf>
          </x14:cfRule>
          <xm:sqref>D62 F62:H62</xm:sqref>
        </x14:conditionalFormatting>
        <x14:conditionalFormatting xmlns:xm="http://schemas.microsoft.com/office/excel/2006/main">
          <x14:cfRule type="cellIs" priority="2" operator="equal" id="{5CE6EB0A-EA11-4DB9-8301-B2DD3495D503}">
            <xm:f>年度表!$I$27</xm:f>
            <x14:dxf>
              <numFmt numFmtId="192" formatCode="&quot;令&quot;&quot;和&quot;&quot;元&quot;&quot;年&quot;&quot;度&quot;"/>
            </x14:dxf>
          </x14:cfRule>
          <xm:sqref>E5</xm:sqref>
        </x14:conditionalFormatting>
        <x14:conditionalFormatting xmlns:xm="http://schemas.microsoft.com/office/excel/2006/main">
          <x14:cfRule type="cellIs" priority="1" operator="equal" id="{90B46691-53C8-44F3-AC16-9A3323B5504C}">
            <xm:f>年度表!$I$27</xm:f>
            <x14:dxf>
              <numFmt numFmtId="192" formatCode="&quot;令&quot;&quot;和&quot;&quot;元&quot;&quot;年&quot;&quot;度&quot;"/>
            </x14:dxf>
          </x14:cfRule>
          <xm:sqref>E62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tabColor rgb="FFCCFFCC"/>
    <pageSetUpPr fitToPage="1"/>
  </sheetPr>
  <dimension ref="B2:G18"/>
  <sheetViews>
    <sheetView zoomScaleSheetLayoutView="100" workbookViewId="0">
      <selection activeCell="J28" sqref="J28"/>
    </sheetView>
  </sheetViews>
  <sheetFormatPr defaultColWidth="2.625" defaultRowHeight="13.5" x14ac:dyDescent="0.15"/>
  <cols>
    <col min="1" max="1" width="2.625" style="1"/>
    <col min="2" max="2" width="20.5" style="1" bestFit="1" customWidth="1"/>
    <col min="3" max="7" width="11.125" style="1" bestFit="1" customWidth="1"/>
    <col min="8" max="16384" width="2.625" style="1"/>
  </cols>
  <sheetData>
    <row r="2" spans="2:7" x14ac:dyDescent="0.15">
      <c r="B2" s="7" t="s">
        <v>1175</v>
      </c>
    </row>
    <row r="3" spans="2:7" ht="2.1" customHeight="1" thickBot="1" x14ac:dyDescent="0.2">
      <c r="B3" s="133"/>
      <c r="C3" s="134"/>
      <c r="D3" s="134"/>
      <c r="E3" s="134"/>
      <c r="F3" s="134"/>
      <c r="G3" s="134"/>
    </row>
    <row r="4" spans="2:7" x14ac:dyDescent="0.15">
      <c r="B4" s="217" t="s">
        <v>258</v>
      </c>
      <c r="C4" s="222" t="s">
        <v>281</v>
      </c>
      <c r="D4" s="239"/>
      <c r="E4" s="239"/>
      <c r="F4" s="239"/>
      <c r="G4" s="239"/>
    </row>
    <row r="5" spans="2:7" x14ac:dyDescent="0.15">
      <c r="B5" s="218"/>
      <c r="C5" s="109">
        <v>43102</v>
      </c>
      <c r="D5" s="109">
        <v>43468</v>
      </c>
      <c r="E5" s="109">
        <v>43834</v>
      </c>
      <c r="F5" s="109">
        <v>44200</v>
      </c>
      <c r="G5" s="109">
        <v>44566</v>
      </c>
    </row>
    <row r="6" spans="2:7" x14ac:dyDescent="0.15">
      <c r="B6" s="135"/>
      <c r="C6" s="136" t="s">
        <v>1310</v>
      </c>
      <c r="D6" s="136" t="s">
        <v>1310</v>
      </c>
      <c r="E6" s="136" t="s">
        <v>1310</v>
      </c>
      <c r="F6" s="136" t="s">
        <v>1310</v>
      </c>
      <c r="G6" s="136" t="s">
        <v>1310</v>
      </c>
    </row>
    <row r="7" spans="2:7" x14ac:dyDescent="0.15">
      <c r="B7" s="164" t="s">
        <v>14</v>
      </c>
      <c r="C7" s="3">
        <v>47198</v>
      </c>
      <c r="D7" s="3">
        <v>48518</v>
      </c>
      <c r="E7" s="3">
        <v>29345</v>
      </c>
      <c r="F7" s="3">
        <v>52471</v>
      </c>
      <c r="G7" s="141">
        <v>66096</v>
      </c>
    </row>
    <row r="8" spans="2:7" x14ac:dyDescent="0.15">
      <c r="B8" s="166" t="s">
        <v>324</v>
      </c>
      <c r="C8" s="3">
        <v>13905</v>
      </c>
      <c r="D8" s="3">
        <v>12940</v>
      </c>
      <c r="E8" s="3">
        <v>6132</v>
      </c>
      <c r="F8" s="3">
        <v>8358</v>
      </c>
      <c r="G8" s="141">
        <v>11823</v>
      </c>
    </row>
    <row r="9" spans="2:7" x14ac:dyDescent="0.15">
      <c r="B9" s="166" t="s">
        <v>329</v>
      </c>
      <c r="C9" s="3">
        <v>16947</v>
      </c>
      <c r="D9" s="3">
        <v>19039</v>
      </c>
      <c r="E9" s="3">
        <v>10198</v>
      </c>
      <c r="F9" s="3">
        <v>22481</v>
      </c>
      <c r="G9" s="141">
        <v>25691</v>
      </c>
    </row>
    <row r="10" spans="2:7" x14ac:dyDescent="0.15">
      <c r="B10" s="166" t="s">
        <v>325</v>
      </c>
      <c r="C10" s="3">
        <v>1971</v>
      </c>
      <c r="D10" s="3">
        <v>1370</v>
      </c>
      <c r="E10" s="3">
        <v>293</v>
      </c>
      <c r="F10" s="3">
        <v>697</v>
      </c>
      <c r="G10" s="141">
        <v>1082</v>
      </c>
    </row>
    <row r="11" spans="2:7" x14ac:dyDescent="0.15">
      <c r="B11" s="166" t="s">
        <v>326</v>
      </c>
      <c r="C11" s="3">
        <v>175</v>
      </c>
      <c r="D11" s="3">
        <v>99</v>
      </c>
      <c r="E11" s="3">
        <v>12</v>
      </c>
      <c r="F11" s="3">
        <v>54</v>
      </c>
      <c r="G11" s="141">
        <v>23</v>
      </c>
    </row>
    <row r="12" spans="2:7" x14ac:dyDescent="0.15">
      <c r="B12" s="166" t="s">
        <v>327</v>
      </c>
      <c r="C12" s="3">
        <v>692</v>
      </c>
      <c r="D12" s="3">
        <v>588</v>
      </c>
      <c r="E12" s="3">
        <v>450</v>
      </c>
      <c r="F12" s="3">
        <v>816</v>
      </c>
      <c r="G12" s="141">
        <v>838</v>
      </c>
    </row>
    <row r="13" spans="2:7" x14ac:dyDescent="0.15">
      <c r="B13" s="166" t="s">
        <v>713</v>
      </c>
      <c r="C13" s="3">
        <v>5219</v>
      </c>
      <c r="D13" s="3">
        <v>5158</v>
      </c>
      <c r="E13" s="3">
        <v>1550</v>
      </c>
      <c r="F13" s="3">
        <v>2222</v>
      </c>
      <c r="G13" s="141">
        <v>2907</v>
      </c>
    </row>
    <row r="14" spans="2:7" x14ac:dyDescent="0.15">
      <c r="B14" s="166" t="s">
        <v>265</v>
      </c>
      <c r="C14" s="3">
        <v>4999</v>
      </c>
      <c r="D14" s="3">
        <v>5367</v>
      </c>
      <c r="E14" s="3">
        <v>4246</v>
      </c>
      <c r="F14" s="3">
        <v>6891</v>
      </c>
      <c r="G14" s="141">
        <v>8930</v>
      </c>
    </row>
    <row r="15" spans="2:7" x14ac:dyDescent="0.15">
      <c r="B15" s="166" t="s">
        <v>328</v>
      </c>
      <c r="C15" s="3">
        <v>187</v>
      </c>
      <c r="D15" s="3">
        <v>118</v>
      </c>
      <c r="E15" s="3">
        <v>50</v>
      </c>
      <c r="F15" s="3">
        <v>152</v>
      </c>
      <c r="G15" s="141">
        <v>106</v>
      </c>
    </row>
    <row r="16" spans="2:7" x14ac:dyDescent="0.15">
      <c r="B16" s="166" t="s">
        <v>1298</v>
      </c>
      <c r="C16" s="31">
        <v>3103</v>
      </c>
      <c r="D16" s="3">
        <v>3839</v>
      </c>
      <c r="E16" s="3">
        <v>1383</v>
      </c>
      <c r="F16" s="3">
        <v>902</v>
      </c>
      <c r="G16" s="179">
        <v>1582</v>
      </c>
    </row>
    <row r="17" spans="2:7" ht="14.25" thickBot="1" x14ac:dyDescent="0.2">
      <c r="B17" s="8" t="s">
        <v>1299</v>
      </c>
      <c r="C17" s="118">
        <v>15619</v>
      </c>
      <c r="D17" s="119">
        <v>13885</v>
      </c>
      <c r="E17" s="119">
        <v>5031</v>
      </c>
      <c r="F17" s="119">
        <v>9898</v>
      </c>
      <c r="G17" s="173">
        <v>13114</v>
      </c>
    </row>
    <row r="18" spans="2:7" x14ac:dyDescent="0.15">
      <c r="B18" s="134" t="s">
        <v>330</v>
      </c>
      <c r="C18" s="134"/>
      <c r="D18" s="134"/>
      <c r="E18" s="134"/>
      <c r="F18" s="134"/>
      <c r="G18" s="134"/>
    </row>
  </sheetData>
  <mergeCells count="2">
    <mergeCell ref="B4:B5"/>
    <mergeCell ref="C4:G4"/>
  </mergeCells>
  <phoneticPr fontId="9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8E095B9-65FD-4B1B-84B3-0D5B94237881}">
            <xm:f>年度表!$I$27</xm:f>
            <x14:dxf>
              <numFmt numFmtId="192" formatCode="&quot;令&quot;&quot;和&quot;&quot;元&quot;&quot;年&quot;&quot;度&quot;"/>
            </x14:dxf>
          </x14:cfRule>
          <xm:sqref>C5:G5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tabColor rgb="FFCCFFCC"/>
    <pageSetUpPr fitToPage="1"/>
  </sheetPr>
  <dimension ref="B2:L22"/>
  <sheetViews>
    <sheetView zoomScaleSheetLayoutView="100" workbookViewId="0">
      <selection activeCell="X15" sqref="X15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6.125" style="1" bestFit="1" customWidth="1"/>
    <col min="4" max="4" width="8.125" style="1" bestFit="1" customWidth="1"/>
    <col min="5" max="5" width="6.125" style="1" bestFit="1" customWidth="1"/>
    <col min="6" max="6" width="8.125" style="1" bestFit="1" customWidth="1"/>
    <col min="7" max="7" width="6.125" style="1" bestFit="1" customWidth="1"/>
    <col min="8" max="8" width="8.125" style="1" bestFit="1" customWidth="1"/>
    <col min="9" max="9" width="6.125" style="1" bestFit="1" customWidth="1"/>
    <col min="10" max="10" width="8.125" style="1" bestFit="1" customWidth="1"/>
    <col min="11" max="11" width="6.125" style="1" bestFit="1" customWidth="1"/>
    <col min="12" max="12" width="8.125" style="1" bestFit="1" customWidth="1"/>
    <col min="13" max="16384" width="2.625" style="1"/>
  </cols>
  <sheetData>
    <row r="2" spans="2:12" x14ac:dyDescent="0.15">
      <c r="B2" s="7" t="s">
        <v>1176</v>
      </c>
    </row>
    <row r="3" spans="2:12" ht="2.1" customHeight="1" thickBot="1" x14ac:dyDescent="0.2">
      <c r="B3" s="7"/>
    </row>
    <row r="4" spans="2:12" ht="13.5" customHeight="1" x14ac:dyDescent="0.15">
      <c r="B4" s="217" t="s">
        <v>0</v>
      </c>
      <c r="C4" s="346" t="s">
        <v>14</v>
      </c>
      <c r="D4" s="274"/>
      <c r="E4" s="346" t="s">
        <v>331</v>
      </c>
      <c r="F4" s="274"/>
      <c r="G4" s="346" t="s">
        <v>332</v>
      </c>
      <c r="H4" s="274"/>
      <c r="I4" s="346" t="s">
        <v>333</v>
      </c>
      <c r="J4" s="274"/>
      <c r="K4" s="267" t="s">
        <v>334</v>
      </c>
      <c r="L4" s="268"/>
    </row>
    <row r="5" spans="2:12" x14ac:dyDescent="0.15">
      <c r="B5" s="218"/>
      <c r="C5" s="39" t="s">
        <v>230</v>
      </c>
      <c r="D5" s="40" t="s">
        <v>339</v>
      </c>
      <c r="E5" s="39" t="s">
        <v>230</v>
      </c>
      <c r="F5" s="40" t="s">
        <v>339</v>
      </c>
      <c r="G5" s="39" t="s">
        <v>230</v>
      </c>
      <c r="H5" s="40" t="s">
        <v>339</v>
      </c>
      <c r="I5" s="39" t="s">
        <v>230</v>
      </c>
      <c r="J5" s="40" t="s">
        <v>339</v>
      </c>
      <c r="K5" s="39" t="s">
        <v>230</v>
      </c>
      <c r="L5" s="40" t="s">
        <v>339</v>
      </c>
    </row>
    <row r="6" spans="2:12" x14ac:dyDescent="0.15">
      <c r="B6" s="5"/>
      <c r="C6" s="4" t="s">
        <v>233</v>
      </c>
      <c r="D6" s="4" t="s">
        <v>20</v>
      </c>
      <c r="E6" s="4" t="s">
        <v>233</v>
      </c>
      <c r="F6" s="4" t="s">
        <v>20</v>
      </c>
      <c r="G6" s="4" t="s">
        <v>233</v>
      </c>
      <c r="H6" s="4" t="s">
        <v>20</v>
      </c>
      <c r="I6" s="4" t="s">
        <v>233</v>
      </c>
      <c r="J6" s="4" t="s">
        <v>20</v>
      </c>
      <c r="K6" s="4" t="s">
        <v>233</v>
      </c>
      <c r="L6" s="4" t="s">
        <v>20</v>
      </c>
    </row>
    <row r="7" spans="2:12" x14ac:dyDescent="0.15">
      <c r="B7" s="92">
        <v>43102</v>
      </c>
      <c r="C7" s="3">
        <v>2184</v>
      </c>
      <c r="D7" s="3">
        <v>87882</v>
      </c>
      <c r="E7" s="3">
        <v>508</v>
      </c>
      <c r="F7" s="3">
        <v>14140</v>
      </c>
      <c r="G7" s="3">
        <v>1028</v>
      </c>
      <c r="H7" s="3">
        <v>28029</v>
      </c>
      <c r="I7" s="3">
        <v>173</v>
      </c>
      <c r="J7" s="3">
        <v>5036</v>
      </c>
      <c r="K7" s="3">
        <v>302</v>
      </c>
      <c r="L7" s="3">
        <v>9841</v>
      </c>
    </row>
    <row r="8" spans="2:12" x14ac:dyDescent="0.15">
      <c r="B8" s="92">
        <v>43468</v>
      </c>
      <c r="C8" s="3">
        <v>2751</v>
      </c>
      <c r="D8" s="3">
        <v>84077</v>
      </c>
      <c r="E8" s="3">
        <v>408</v>
      </c>
      <c r="F8" s="3">
        <v>13263</v>
      </c>
      <c r="G8" s="3">
        <v>885</v>
      </c>
      <c r="H8" s="3">
        <v>24039</v>
      </c>
      <c r="I8" s="3">
        <v>164</v>
      </c>
      <c r="J8" s="3">
        <v>4795</v>
      </c>
      <c r="K8" s="3">
        <v>296</v>
      </c>
      <c r="L8" s="3">
        <v>9798</v>
      </c>
    </row>
    <row r="9" spans="2:12" x14ac:dyDescent="0.15">
      <c r="B9" s="92">
        <v>43834</v>
      </c>
      <c r="C9" s="45">
        <v>1746</v>
      </c>
      <c r="D9" s="45">
        <v>27212</v>
      </c>
      <c r="E9" s="3">
        <v>242</v>
      </c>
      <c r="F9" s="45">
        <v>6599</v>
      </c>
      <c r="G9" s="3">
        <v>559</v>
      </c>
      <c r="H9" s="3">
        <v>6141</v>
      </c>
      <c r="I9" s="3">
        <v>79</v>
      </c>
      <c r="J9" s="3">
        <v>1168</v>
      </c>
      <c r="K9" s="3">
        <v>142</v>
      </c>
      <c r="L9" s="3">
        <v>2236</v>
      </c>
    </row>
    <row r="10" spans="2:12" x14ac:dyDescent="0.15">
      <c r="B10" s="92">
        <v>44200</v>
      </c>
      <c r="C10" s="31">
        <v>1741</v>
      </c>
      <c r="D10" s="3">
        <v>33092</v>
      </c>
      <c r="E10" s="3">
        <v>204</v>
      </c>
      <c r="F10" s="3">
        <v>5978</v>
      </c>
      <c r="G10" s="3">
        <v>506</v>
      </c>
      <c r="H10" s="3">
        <v>6975</v>
      </c>
      <c r="I10" s="3">
        <v>109</v>
      </c>
      <c r="J10" s="3">
        <v>2296</v>
      </c>
      <c r="K10" s="3">
        <v>114</v>
      </c>
      <c r="L10" s="3">
        <v>3244</v>
      </c>
    </row>
    <row r="11" spans="2:12" ht="14.25" thickBot="1" x14ac:dyDescent="0.2">
      <c r="B11" s="93">
        <v>44566</v>
      </c>
      <c r="C11" s="156">
        <v>2115</v>
      </c>
      <c r="D11" s="120">
        <v>47042</v>
      </c>
      <c r="E11" s="119">
        <v>393</v>
      </c>
      <c r="F11" s="120">
        <v>14911</v>
      </c>
      <c r="G11" s="119">
        <v>524</v>
      </c>
      <c r="H11" s="119">
        <v>7854</v>
      </c>
      <c r="I11" s="119">
        <v>167</v>
      </c>
      <c r="J11" s="119">
        <v>3589</v>
      </c>
      <c r="K11" s="119">
        <v>134</v>
      </c>
      <c r="L11" s="119">
        <v>3312</v>
      </c>
    </row>
    <row r="12" spans="2:12" ht="14.25" thickBot="1" x14ac:dyDescent="0.2"/>
    <row r="13" spans="2:12" x14ac:dyDescent="0.15">
      <c r="B13" s="217" t="s">
        <v>0</v>
      </c>
      <c r="C13" s="346" t="s">
        <v>335</v>
      </c>
      <c r="D13" s="274"/>
      <c r="E13" s="346" t="s">
        <v>336</v>
      </c>
      <c r="F13" s="274"/>
      <c r="G13" s="346" t="s">
        <v>337</v>
      </c>
      <c r="H13" s="347"/>
    </row>
    <row r="14" spans="2:12" x14ac:dyDescent="0.15">
      <c r="B14" s="218"/>
      <c r="C14" s="39" t="s">
        <v>230</v>
      </c>
      <c r="D14" s="40" t="s">
        <v>339</v>
      </c>
      <c r="E14" s="39" t="s">
        <v>230</v>
      </c>
      <c r="F14" s="40" t="s">
        <v>339</v>
      </c>
      <c r="G14" s="39" t="s">
        <v>230</v>
      </c>
      <c r="H14" s="40" t="s">
        <v>339</v>
      </c>
    </row>
    <row r="15" spans="2:12" x14ac:dyDescent="0.15">
      <c r="B15" s="5"/>
      <c r="C15" s="4" t="s">
        <v>233</v>
      </c>
      <c r="D15" s="4" t="s">
        <v>20</v>
      </c>
      <c r="E15" s="4" t="s">
        <v>233</v>
      </c>
      <c r="F15" s="4" t="s">
        <v>20</v>
      </c>
      <c r="G15" s="4" t="s">
        <v>233</v>
      </c>
      <c r="H15" s="4" t="s">
        <v>20</v>
      </c>
    </row>
    <row r="16" spans="2:12" x14ac:dyDescent="0.15">
      <c r="B16" s="92">
        <v>43102</v>
      </c>
      <c r="C16" s="3">
        <v>56</v>
      </c>
      <c r="D16" s="3">
        <v>10694</v>
      </c>
      <c r="E16" s="3">
        <v>29</v>
      </c>
      <c r="F16" s="3">
        <v>16160</v>
      </c>
      <c r="G16" s="3">
        <v>88</v>
      </c>
      <c r="H16" s="3">
        <v>3982</v>
      </c>
    </row>
    <row r="17" spans="2:8" x14ac:dyDescent="0.15">
      <c r="B17" s="92">
        <v>43468</v>
      </c>
      <c r="C17" s="3">
        <v>878</v>
      </c>
      <c r="D17" s="3">
        <v>14030</v>
      </c>
      <c r="E17" s="3">
        <v>27</v>
      </c>
      <c r="F17" s="3">
        <v>12874</v>
      </c>
      <c r="G17" s="3">
        <v>93</v>
      </c>
      <c r="H17" s="3">
        <v>5278</v>
      </c>
    </row>
    <row r="18" spans="2:8" x14ac:dyDescent="0.15">
      <c r="B18" s="92">
        <v>43834</v>
      </c>
      <c r="C18" s="3">
        <v>674</v>
      </c>
      <c r="D18" s="3">
        <v>6728</v>
      </c>
      <c r="E18" s="3">
        <v>9</v>
      </c>
      <c r="F18" s="3">
        <v>2994</v>
      </c>
      <c r="G18" s="45">
        <v>41</v>
      </c>
      <c r="H18" s="45">
        <v>1346</v>
      </c>
    </row>
    <row r="19" spans="2:8" x14ac:dyDescent="0.15">
      <c r="B19" s="92">
        <v>44200</v>
      </c>
      <c r="C19" s="31">
        <v>735</v>
      </c>
      <c r="D19" s="3">
        <v>9573</v>
      </c>
      <c r="E19" s="3">
        <v>19</v>
      </c>
      <c r="F19" s="3">
        <v>3348</v>
      </c>
      <c r="G19" s="3">
        <v>54</v>
      </c>
      <c r="H19" s="3">
        <v>1678</v>
      </c>
    </row>
    <row r="20" spans="2:8" ht="14.25" thickBot="1" x14ac:dyDescent="0.2">
      <c r="B20" s="93">
        <v>44566</v>
      </c>
      <c r="C20" s="156">
        <v>800</v>
      </c>
      <c r="D20" s="120">
        <v>7885</v>
      </c>
      <c r="E20" s="119">
        <v>30</v>
      </c>
      <c r="F20" s="120">
        <v>7518</v>
      </c>
      <c r="G20" s="119">
        <v>67</v>
      </c>
      <c r="H20" s="119">
        <v>1973</v>
      </c>
    </row>
    <row r="21" spans="2:8" x14ac:dyDescent="0.15">
      <c r="B21" s="1" t="s">
        <v>1136</v>
      </c>
    </row>
    <row r="22" spans="2:8" x14ac:dyDescent="0.15">
      <c r="B22" s="1" t="s">
        <v>338</v>
      </c>
    </row>
  </sheetData>
  <mergeCells count="10">
    <mergeCell ref="B13:B14"/>
    <mergeCell ref="K4:L4"/>
    <mergeCell ref="C13:D13"/>
    <mergeCell ref="E13:F13"/>
    <mergeCell ref="G13:H13"/>
    <mergeCell ref="B4:B5"/>
    <mergeCell ref="C4:D4"/>
    <mergeCell ref="E4:F4"/>
    <mergeCell ref="G4:H4"/>
    <mergeCell ref="I4:J4"/>
  </mergeCells>
  <phoneticPr fontId="9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00AFE47F-342E-4688-9DD9-492BFA33B585}">
            <xm:f>年度表!$I$27</xm:f>
            <x14:dxf>
              <numFmt numFmtId="192" formatCode="&quot;令&quot;&quot;和&quot;&quot;元&quot;&quot;年&quot;&quot;度&quot;"/>
            </x14:dxf>
          </x14:cfRule>
          <xm:sqref>B7:B11</xm:sqref>
        </x14:conditionalFormatting>
        <x14:conditionalFormatting xmlns:xm="http://schemas.microsoft.com/office/excel/2006/main">
          <x14:cfRule type="cellIs" priority="1" operator="equal" id="{4738A0E0-47C5-40E7-874F-AA5BFFED6926}">
            <xm:f>年度表!$I$27</xm:f>
            <x14:dxf>
              <numFmt numFmtId="192" formatCode="&quot;令&quot;&quot;和&quot;&quot;元&quot;&quot;年&quot;&quot;度&quot;"/>
            </x14:dxf>
          </x14:cfRule>
          <xm:sqref>B16:B20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tabColor rgb="FFCCFFCC"/>
    <pageSetUpPr fitToPage="1"/>
  </sheetPr>
  <dimension ref="B2:J12"/>
  <sheetViews>
    <sheetView zoomScaleSheetLayoutView="100" workbookViewId="0">
      <selection activeCell="J12" sqref="B3:J12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7.125" style="1" bestFit="1" customWidth="1"/>
    <col min="4" max="4" width="9" style="1" bestFit="1" customWidth="1"/>
    <col min="5" max="5" width="7.125" style="1" bestFit="1" customWidth="1"/>
    <col min="6" max="6" width="9" style="1" bestFit="1" customWidth="1"/>
    <col min="7" max="7" width="7.125" style="1" bestFit="1" customWidth="1"/>
    <col min="8" max="8" width="9" style="1" bestFit="1" customWidth="1"/>
    <col min="9" max="9" width="7.125" style="1" bestFit="1" customWidth="1"/>
    <col min="10" max="10" width="9" style="1" bestFit="1" customWidth="1"/>
    <col min="11" max="16384" width="2.625" style="1"/>
  </cols>
  <sheetData>
    <row r="2" spans="2:10" x14ac:dyDescent="0.15">
      <c r="B2" s="7" t="s">
        <v>1177</v>
      </c>
    </row>
    <row r="3" spans="2:10" ht="2.1" customHeight="1" thickBot="1" x14ac:dyDescent="0.2">
      <c r="B3" s="7"/>
    </row>
    <row r="4" spans="2:10" x14ac:dyDescent="0.15">
      <c r="B4" s="217" t="s">
        <v>0</v>
      </c>
      <c r="C4" s="219" t="s">
        <v>14</v>
      </c>
      <c r="D4" s="217"/>
      <c r="E4" s="219" t="s">
        <v>340</v>
      </c>
      <c r="F4" s="217"/>
      <c r="G4" s="219" t="s">
        <v>341</v>
      </c>
      <c r="H4" s="217"/>
      <c r="I4" s="222" t="s">
        <v>342</v>
      </c>
      <c r="J4" s="239"/>
    </row>
    <row r="5" spans="2:10" x14ac:dyDescent="0.15">
      <c r="B5" s="218"/>
      <c r="C5" s="39" t="s">
        <v>230</v>
      </c>
      <c r="D5" s="40" t="s">
        <v>281</v>
      </c>
      <c r="E5" s="39" t="s">
        <v>230</v>
      </c>
      <c r="F5" s="40" t="s">
        <v>281</v>
      </c>
      <c r="G5" s="39" t="s">
        <v>230</v>
      </c>
      <c r="H5" s="40" t="s">
        <v>281</v>
      </c>
      <c r="I5" s="39" t="s">
        <v>230</v>
      </c>
      <c r="J5" s="40" t="s">
        <v>281</v>
      </c>
    </row>
    <row r="6" spans="2:10" x14ac:dyDescent="0.15">
      <c r="B6" s="5"/>
      <c r="C6" s="4" t="s">
        <v>233</v>
      </c>
      <c r="D6" s="4" t="s">
        <v>20</v>
      </c>
      <c r="E6" s="4" t="s">
        <v>233</v>
      </c>
      <c r="F6" s="4" t="s">
        <v>20</v>
      </c>
      <c r="G6" s="4" t="s">
        <v>233</v>
      </c>
      <c r="H6" s="4" t="s">
        <v>20</v>
      </c>
      <c r="I6" s="4" t="s">
        <v>233</v>
      </c>
      <c r="J6" s="4" t="s">
        <v>20</v>
      </c>
    </row>
    <row r="7" spans="2:10" x14ac:dyDescent="0.15">
      <c r="B7" s="92">
        <v>43102</v>
      </c>
      <c r="C7" s="3">
        <v>25365</v>
      </c>
      <c r="D7" s="3">
        <v>378936</v>
      </c>
      <c r="E7" s="3">
        <v>2244</v>
      </c>
      <c r="F7" s="3">
        <v>54026</v>
      </c>
      <c r="G7" s="3">
        <v>21878</v>
      </c>
      <c r="H7" s="3">
        <v>301540</v>
      </c>
      <c r="I7" s="3">
        <v>1243</v>
      </c>
      <c r="J7" s="3">
        <v>23370</v>
      </c>
    </row>
    <row r="8" spans="2:10" x14ac:dyDescent="0.15">
      <c r="B8" s="92">
        <v>43468</v>
      </c>
      <c r="C8" s="3">
        <v>23285</v>
      </c>
      <c r="D8" s="3">
        <v>339419</v>
      </c>
      <c r="E8" s="3">
        <v>1933</v>
      </c>
      <c r="F8" s="3">
        <v>45981</v>
      </c>
      <c r="G8" s="3">
        <v>19958</v>
      </c>
      <c r="H8" s="3">
        <v>272354</v>
      </c>
      <c r="I8" s="3">
        <v>1394</v>
      </c>
      <c r="J8" s="3">
        <v>21084</v>
      </c>
    </row>
    <row r="9" spans="2:10" x14ac:dyDescent="0.15">
      <c r="B9" s="92">
        <v>43834</v>
      </c>
      <c r="C9" s="3">
        <v>15636</v>
      </c>
      <c r="D9" s="3">
        <v>191492</v>
      </c>
      <c r="E9" s="3">
        <v>1243</v>
      </c>
      <c r="F9" s="3">
        <v>34765</v>
      </c>
      <c r="G9" s="3">
        <v>13622</v>
      </c>
      <c r="H9" s="3">
        <v>149506</v>
      </c>
      <c r="I9" s="3">
        <v>771</v>
      </c>
      <c r="J9" s="3">
        <v>7221</v>
      </c>
    </row>
    <row r="10" spans="2:10" x14ac:dyDescent="0.15">
      <c r="B10" s="92">
        <v>44200</v>
      </c>
      <c r="C10" s="31">
        <v>16436</v>
      </c>
      <c r="D10" s="3">
        <v>202087</v>
      </c>
      <c r="E10" s="3">
        <v>1292</v>
      </c>
      <c r="F10" s="3">
        <v>30378</v>
      </c>
      <c r="G10" s="3">
        <v>14621</v>
      </c>
      <c r="H10" s="3">
        <v>164047</v>
      </c>
      <c r="I10" s="3">
        <v>523</v>
      </c>
      <c r="J10" s="3">
        <v>7662</v>
      </c>
    </row>
    <row r="11" spans="2:10" ht="14.25" thickBot="1" x14ac:dyDescent="0.2">
      <c r="B11" s="93">
        <v>44566</v>
      </c>
      <c r="C11" s="118">
        <v>18398</v>
      </c>
      <c r="D11" s="119">
        <v>236869</v>
      </c>
      <c r="E11" s="119">
        <v>1618</v>
      </c>
      <c r="F11" s="119">
        <v>38464</v>
      </c>
      <c r="G11" s="119">
        <v>16095</v>
      </c>
      <c r="H11" s="119">
        <v>190284</v>
      </c>
      <c r="I11" s="119">
        <v>685</v>
      </c>
      <c r="J11" s="119">
        <v>8121</v>
      </c>
    </row>
    <row r="12" spans="2:10" x14ac:dyDescent="0.15">
      <c r="B12" s="1" t="s">
        <v>338</v>
      </c>
    </row>
  </sheetData>
  <mergeCells count="5">
    <mergeCell ref="B4:B5"/>
    <mergeCell ref="C4:D4"/>
    <mergeCell ref="E4:F4"/>
    <mergeCell ref="G4:H4"/>
    <mergeCell ref="I4:J4"/>
  </mergeCells>
  <phoneticPr fontId="9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5D65DBF-0FC7-4FED-BD16-5512839A2620}">
            <xm:f>年度表!$I$27</xm:f>
            <x14:dxf>
              <numFmt numFmtId="192" formatCode="&quot;令&quot;&quot;和&quot;&quot;元&quot;&quot;年&quot;&quot;度&quot;"/>
            </x14:dxf>
          </x14:cfRule>
          <xm:sqref>B7:B11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>
    <tabColor rgb="FFCCFFCC"/>
    <pageSetUpPr fitToPage="1"/>
  </sheetPr>
  <dimension ref="B2:H12"/>
  <sheetViews>
    <sheetView zoomScaleSheetLayoutView="100" workbookViewId="0">
      <selection activeCell="B4" sqref="B4:H12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9" style="1" bestFit="1" customWidth="1"/>
    <col min="4" max="8" width="9" style="1" customWidth="1"/>
    <col min="9" max="16384" width="2.625" style="1"/>
  </cols>
  <sheetData>
    <row r="2" spans="2:8" x14ac:dyDescent="0.15">
      <c r="B2" s="7" t="s">
        <v>1178</v>
      </c>
    </row>
    <row r="3" spans="2:8" ht="2.1" customHeight="1" thickBot="1" x14ac:dyDescent="0.2">
      <c r="B3" s="7"/>
    </row>
    <row r="4" spans="2:8" x14ac:dyDescent="0.15">
      <c r="B4" s="217" t="s">
        <v>0</v>
      </c>
      <c r="C4" s="235" t="s">
        <v>343</v>
      </c>
      <c r="D4" s="221" t="s">
        <v>344</v>
      </c>
      <c r="E4" s="222"/>
      <c r="F4" s="221" t="s">
        <v>346</v>
      </c>
      <c r="G4" s="222"/>
      <c r="H4" s="235" t="s">
        <v>347</v>
      </c>
    </row>
    <row r="5" spans="2:8" x14ac:dyDescent="0.15">
      <c r="B5" s="218"/>
      <c r="C5" s="220"/>
      <c r="D5" s="39" t="s">
        <v>230</v>
      </c>
      <c r="E5" s="40" t="s">
        <v>345</v>
      </c>
      <c r="F5" s="39" t="s">
        <v>230</v>
      </c>
      <c r="G5" s="40" t="s">
        <v>345</v>
      </c>
      <c r="H5" s="220"/>
    </row>
    <row r="6" spans="2:8" x14ac:dyDescent="0.15">
      <c r="B6" s="5"/>
      <c r="C6" s="4" t="s">
        <v>210</v>
      </c>
      <c r="D6" s="4" t="s">
        <v>233</v>
      </c>
      <c r="E6" s="4" t="s">
        <v>20</v>
      </c>
      <c r="F6" s="4" t="s">
        <v>233</v>
      </c>
      <c r="G6" s="4" t="s">
        <v>20</v>
      </c>
      <c r="H6" s="4" t="s">
        <v>229</v>
      </c>
    </row>
    <row r="7" spans="2:8" x14ac:dyDescent="0.15">
      <c r="B7" s="92">
        <v>43102</v>
      </c>
      <c r="C7" s="3">
        <v>359</v>
      </c>
      <c r="D7" s="3">
        <v>128</v>
      </c>
      <c r="E7" s="3">
        <v>7193</v>
      </c>
      <c r="F7" s="3">
        <v>1593</v>
      </c>
      <c r="G7" s="3">
        <v>32374</v>
      </c>
      <c r="H7" s="3">
        <v>1441</v>
      </c>
    </row>
    <row r="8" spans="2:8" x14ac:dyDescent="0.15">
      <c r="B8" s="92">
        <v>43468</v>
      </c>
      <c r="C8" s="3">
        <v>360</v>
      </c>
      <c r="D8" s="3">
        <v>176</v>
      </c>
      <c r="E8" s="3">
        <v>8387</v>
      </c>
      <c r="F8" s="3">
        <v>1394</v>
      </c>
      <c r="G8" s="3">
        <v>30153</v>
      </c>
      <c r="H8" s="3">
        <v>1296</v>
      </c>
    </row>
    <row r="9" spans="2:8" x14ac:dyDescent="0.15">
      <c r="B9" s="92">
        <v>43834</v>
      </c>
      <c r="C9" s="3">
        <v>250</v>
      </c>
      <c r="D9" s="3">
        <v>230</v>
      </c>
      <c r="E9" s="3">
        <v>5790</v>
      </c>
      <c r="F9" s="3">
        <v>752</v>
      </c>
      <c r="G9" s="3">
        <v>12566</v>
      </c>
      <c r="H9" s="3">
        <v>713</v>
      </c>
    </row>
    <row r="10" spans="2:8" x14ac:dyDescent="0.15">
      <c r="B10" s="92">
        <v>44200</v>
      </c>
      <c r="C10" s="31">
        <v>226</v>
      </c>
      <c r="D10" s="3">
        <v>121</v>
      </c>
      <c r="E10" s="3">
        <v>6616</v>
      </c>
      <c r="F10" s="3">
        <v>781</v>
      </c>
      <c r="G10" s="3">
        <v>15221</v>
      </c>
      <c r="H10" s="3">
        <v>743</v>
      </c>
    </row>
    <row r="11" spans="2:8" ht="14.25" thickBot="1" x14ac:dyDescent="0.2">
      <c r="B11" s="93">
        <v>44566</v>
      </c>
      <c r="C11" s="167">
        <v>359</v>
      </c>
      <c r="D11" s="124">
        <v>197</v>
      </c>
      <c r="E11" s="171">
        <v>13118</v>
      </c>
      <c r="F11" s="171">
        <v>1286</v>
      </c>
      <c r="G11" s="171">
        <v>35103</v>
      </c>
      <c r="H11" s="171">
        <v>1006</v>
      </c>
    </row>
    <row r="12" spans="2:8" x14ac:dyDescent="0.15">
      <c r="B12" s="1" t="s">
        <v>348</v>
      </c>
    </row>
  </sheetData>
  <mergeCells count="5">
    <mergeCell ref="B4:B5"/>
    <mergeCell ref="C4:C5"/>
    <mergeCell ref="D4:E4"/>
    <mergeCell ref="F4:G4"/>
    <mergeCell ref="H4:H5"/>
  </mergeCells>
  <phoneticPr fontId="9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6363C60-AD38-465E-8DE8-BE739BC7AF60}">
            <xm:f>年度表!$I$27</xm:f>
            <x14:dxf>
              <numFmt numFmtId="192" formatCode="&quot;令&quot;&quot;和&quot;&quot;元&quot;&quot;年&quot;&quot;度&quot;"/>
            </x14:dxf>
          </x14:cfRule>
          <xm:sqref>B7:B11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tabColor rgb="FFCCFFCC"/>
    <pageSetUpPr fitToPage="1"/>
  </sheetPr>
  <dimension ref="B2:G15"/>
  <sheetViews>
    <sheetView zoomScaleSheetLayoutView="100" workbookViewId="0">
      <selection activeCell="M21" sqref="M21"/>
    </sheetView>
  </sheetViews>
  <sheetFormatPr defaultColWidth="2.625" defaultRowHeight="13.5" x14ac:dyDescent="0.15"/>
  <cols>
    <col min="1" max="1" width="2.625" style="1"/>
    <col min="2" max="2" width="11.875" style="1" bestFit="1" customWidth="1"/>
    <col min="3" max="3" width="11" style="1" bestFit="1" customWidth="1"/>
    <col min="4" max="7" width="11" style="1" customWidth="1"/>
    <col min="8" max="16384" width="2.625" style="1"/>
  </cols>
  <sheetData>
    <row r="2" spans="2:7" x14ac:dyDescent="0.15">
      <c r="B2" s="7" t="s">
        <v>1179</v>
      </c>
    </row>
    <row r="3" spans="2:7" ht="14.25" thickBot="1" x14ac:dyDescent="0.2">
      <c r="B3" s="134"/>
      <c r="C3" s="134"/>
      <c r="D3" s="134"/>
      <c r="E3" s="134"/>
      <c r="F3" s="134"/>
      <c r="G3" s="110">
        <v>44566</v>
      </c>
    </row>
    <row r="4" spans="2:7" x14ac:dyDescent="0.15">
      <c r="B4" s="157" t="s">
        <v>258</v>
      </c>
      <c r="C4" s="159" t="s">
        <v>349</v>
      </c>
      <c r="D4" s="159" t="s">
        <v>350</v>
      </c>
      <c r="E4" s="159" t="s">
        <v>351</v>
      </c>
      <c r="F4" s="159" t="s">
        <v>352</v>
      </c>
      <c r="G4" s="160" t="s">
        <v>281</v>
      </c>
    </row>
    <row r="5" spans="2:7" x14ac:dyDescent="0.15">
      <c r="B5" s="135"/>
      <c r="C5" s="136" t="s">
        <v>210</v>
      </c>
      <c r="D5" s="136" t="s">
        <v>210</v>
      </c>
      <c r="E5" s="136" t="s">
        <v>362</v>
      </c>
      <c r="F5" s="136" t="s">
        <v>257</v>
      </c>
      <c r="G5" s="136" t="s">
        <v>20</v>
      </c>
    </row>
    <row r="6" spans="2:7" x14ac:dyDescent="0.15">
      <c r="B6" s="164" t="s">
        <v>361</v>
      </c>
      <c r="C6" s="3" t="s">
        <v>21</v>
      </c>
      <c r="D6" s="3" t="s">
        <v>21</v>
      </c>
      <c r="E6" s="9" t="s">
        <v>21</v>
      </c>
      <c r="F6" s="3">
        <v>693</v>
      </c>
      <c r="G6" s="3">
        <v>47984</v>
      </c>
    </row>
    <row r="7" spans="2:7" x14ac:dyDescent="0.15">
      <c r="B7" s="166" t="s">
        <v>353</v>
      </c>
      <c r="C7" s="3">
        <v>282</v>
      </c>
      <c r="D7" s="3">
        <v>116</v>
      </c>
      <c r="E7" s="9">
        <v>41.134751773049643</v>
      </c>
      <c r="F7" s="3">
        <v>114</v>
      </c>
      <c r="G7" s="3">
        <v>27907</v>
      </c>
    </row>
    <row r="8" spans="2:7" x14ac:dyDescent="0.15">
      <c r="B8" s="166" t="s">
        <v>354</v>
      </c>
      <c r="C8" s="3">
        <v>266</v>
      </c>
      <c r="D8" s="3">
        <v>115</v>
      </c>
      <c r="E8" s="9">
        <v>43.233082706766915</v>
      </c>
      <c r="F8" s="3">
        <v>100</v>
      </c>
      <c r="G8" s="3">
        <v>10377</v>
      </c>
    </row>
    <row r="9" spans="2:7" x14ac:dyDescent="0.15">
      <c r="B9" s="166" t="s">
        <v>355</v>
      </c>
      <c r="C9" s="3">
        <v>293</v>
      </c>
      <c r="D9" s="3">
        <v>109</v>
      </c>
      <c r="E9" s="9">
        <v>37.201365187713307</v>
      </c>
      <c r="F9" s="3">
        <v>107</v>
      </c>
      <c r="G9" s="3">
        <v>1304</v>
      </c>
    </row>
    <row r="10" spans="2:7" x14ac:dyDescent="0.15">
      <c r="B10" s="166" t="s">
        <v>356</v>
      </c>
      <c r="C10" s="3">
        <v>293</v>
      </c>
      <c r="D10" s="3">
        <v>131</v>
      </c>
      <c r="E10" s="9">
        <v>44.709897610921502</v>
      </c>
      <c r="F10" s="3">
        <v>141</v>
      </c>
      <c r="G10" s="3">
        <v>4424</v>
      </c>
    </row>
    <row r="11" spans="2:7" x14ac:dyDescent="0.15">
      <c r="B11" s="166" t="s">
        <v>357</v>
      </c>
      <c r="C11" s="3">
        <v>293</v>
      </c>
      <c r="D11" s="3">
        <v>86</v>
      </c>
      <c r="E11" s="9">
        <v>29.351535836177472</v>
      </c>
      <c r="F11" s="3">
        <v>87</v>
      </c>
      <c r="G11" s="3">
        <v>966</v>
      </c>
    </row>
    <row r="12" spans="2:7" x14ac:dyDescent="0.15">
      <c r="B12" s="166" t="s">
        <v>358</v>
      </c>
      <c r="C12" s="3">
        <v>293</v>
      </c>
      <c r="D12" s="3">
        <v>54</v>
      </c>
      <c r="E12" s="9">
        <v>18.430034129692832</v>
      </c>
      <c r="F12" s="3">
        <v>61</v>
      </c>
      <c r="G12" s="3">
        <v>548</v>
      </c>
    </row>
    <row r="13" spans="2:7" x14ac:dyDescent="0.15">
      <c r="B13" s="166" t="s">
        <v>359</v>
      </c>
      <c r="C13" s="3">
        <v>293</v>
      </c>
      <c r="D13" s="3">
        <v>61</v>
      </c>
      <c r="E13" s="9">
        <v>20.819112627986346</v>
      </c>
      <c r="F13" s="3">
        <v>59</v>
      </c>
      <c r="G13" s="3">
        <v>608</v>
      </c>
    </row>
    <row r="14" spans="2:7" ht="14.25" thickBot="1" x14ac:dyDescent="0.2">
      <c r="B14" s="8" t="s">
        <v>360</v>
      </c>
      <c r="C14" s="119">
        <v>293</v>
      </c>
      <c r="D14" s="119">
        <v>34</v>
      </c>
      <c r="E14" s="143">
        <v>11.604095563139932</v>
      </c>
      <c r="F14" s="119">
        <v>24</v>
      </c>
      <c r="G14" s="119">
        <v>1850</v>
      </c>
    </row>
    <row r="15" spans="2:7" x14ac:dyDescent="0.15">
      <c r="B15" s="134" t="s">
        <v>363</v>
      </c>
      <c r="C15" s="134"/>
      <c r="D15" s="134"/>
      <c r="E15" s="134"/>
      <c r="F15" s="134"/>
      <c r="G15" s="134"/>
    </row>
  </sheetData>
  <phoneticPr fontId="9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5">
    <tabColor rgb="FFCCFFCC"/>
    <pageSetUpPr fitToPage="1"/>
  </sheetPr>
  <dimension ref="B2:P23"/>
  <sheetViews>
    <sheetView zoomScaleSheetLayoutView="100" workbookViewId="0">
      <selection activeCell="B3" sqref="B3:P23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6.375" style="1" customWidth="1"/>
    <col min="4" max="4" width="7.125" style="1" bestFit="1" customWidth="1"/>
    <col min="5" max="5" width="6.125" style="1" bestFit="1" customWidth="1"/>
    <col min="6" max="6" width="7.125" style="1" bestFit="1" customWidth="1"/>
    <col min="7" max="7" width="4.5" style="1" customWidth="1"/>
    <col min="8" max="10" width="6.125" style="1" bestFit="1" customWidth="1"/>
    <col min="11" max="11" width="3.5" style="1" customWidth="1"/>
    <col min="12" max="12" width="4.5" style="1" bestFit="1" customWidth="1"/>
    <col min="13" max="13" width="3.5" style="1" customWidth="1"/>
    <col min="14" max="14" width="6.125" style="1" bestFit="1" customWidth="1"/>
    <col min="15" max="15" width="3.5" style="1" customWidth="1"/>
    <col min="16" max="16" width="4.5" style="1" bestFit="1" customWidth="1"/>
    <col min="17" max="16384" width="2.625" style="1"/>
  </cols>
  <sheetData>
    <row r="2" spans="2:16" x14ac:dyDescent="0.15">
      <c r="B2" s="7" t="s">
        <v>1180</v>
      </c>
    </row>
    <row r="3" spans="2:16" ht="20.100000000000001" customHeight="1" thickBot="1" x14ac:dyDescent="0.2">
      <c r="B3" s="16" t="s">
        <v>364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</row>
    <row r="4" spans="2:16" x14ac:dyDescent="0.15">
      <c r="B4" s="217" t="s">
        <v>0</v>
      </c>
      <c r="C4" s="221" t="s">
        <v>14</v>
      </c>
      <c r="D4" s="222"/>
      <c r="E4" s="222" t="s">
        <v>340</v>
      </c>
      <c r="F4" s="240"/>
      <c r="G4" s="222" t="s">
        <v>368</v>
      </c>
      <c r="H4" s="239"/>
      <c r="I4" s="239"/>
      <c r="J4" s="239"/>
      <c r="K4" s="239"/>
      <c r="L4" s="239"/>
      <c r="M4" s="239"/>
      <c r="N4" s="239"/>
      <c r="O4" s="239"/>
      <c r="P4" s="239"/>
    </row>
    <row r="5" spans="2:16" x14ac:dyDescent="0.15">
      <c r="B5" s="226"/>
      <c r="C5" s="283"/>
      <c r="D5" s="348"/>
      <c r="E5" s="225" t="s">
        <v>366</v>
      </c>
      <c r="F5" s="349"/>
      <c r="G5" s="223" t="s">
        <v>367</v>
      </c>
      <c r="H5" s="225"/>
      <c r="I5" s="223" t="s">
        <v>369</v>
      </c>
      <c r="J5" s="225"/>
      <c r="K5" s="223" t="s">
        <v>370</v>
      </c>
      <c r="L5" s="225"/>
      <c r="M5" s="223" t="s">
        <v>59</v>
      </c>
      <c r="N5" s="225"/>
      <c r="O5" s="223" t="s">
        <v>371</v>
      </c>
      <c r="P5" s="225"/>
    </row>
    <row r="6" spans="2:16" x14ac:dyDescent="0.15">
      <c r="B6" s="218"/>
      <c r="C6" s="161" t="s">
        <v>230</v>
      </c>
      <c r="D6" s="162" t="s">
        <v>365</v>
      </c>
      <c r="E6" s="161" t="s">
        <v>230</v>
      </c>
      <c r="F6" s="162" t="s">
        <v>365</v>
      </c>
      <c r="G6" s="161" t="s">
        <v>230</v>
      </c>
      <c r="H6" s="162" t="s">
        <v>365</v>
      </c>
      <c r="I6" s="161" t="s">
        <v>230</v>
      </c>
      <c r="J6" s="162" t="s">
        <v>365</v>
      </c>
      <c r="K6" s="161" t="s">
        <v>230</v>
      </c>
      <c r="L6" s="162" t="s">
        <v>365</v>
      </c>
      <c r="M6" s="161" t="s">
        <v>230</v>
      </c>
      <c r="N6" s="162" t="s">
        <v>365</v>
      </c>
      <c r="O6" s="161" t="s">
        <v>230</v>
      </c>
      <c r="P6" s="162" t="s">
        <v>365</v>
      </c>
    </row>
    <row r="7" spans="2:16" x14ac:dyDescent="0.15">
      <c r="B7" s="135"/>
      <c r="C7" s="136" t="s">
        <v>233</v>
      </c>
      <c r="D7" s="136" t="s">
        <v>20</v>
      </c>
      <c r="E7" s="136" t="s">
        <v>233</v>
      </c>
      <c r="F7" s="136" t="s">
        <v>20</v>
      </c>
      <c r="G7" s="136" t="s">
        <v>233</v>
      </c>
      <c r="H7" s="136" t="s">
        <v>20</v>
      </c>
      <c r="I7" s="136" t="s">
        <v>233</v>
      </c>
      <c r="J7" s="136" t="s">
        <v>20</v>
      </c>
      <c r="K7" s="136" t="s">
        <v>233</v>
      </c>
      <c r="L7" s="136" t="s">
        <v>20</v>
      </c>
      <c r="M7" s="136" t="s">
        <v>233</v>
      </c>
      <c r="N7" s="136" t="s">
        <v>20</v>
      </c>
      <c r="O7" s="136" t="s">
        <v>233</v>
      </c>
      <c r="P7" s="136" t="s">
        <v>20</v>
      </c>
    </row>
    <row r="8" spans="2:16" x14ac:dyDescent="0.15">
      <c r="B8" s="137">
        <v>43102</v>
      </c>
      <c r="C8" s="3">
        <v>256</v>
      </c>
      <c r="D8" s="3">
        <v>26716</v>
      </c>
      <c r="E8" s="3">
        <v>181</v>
      </c>
      <c r="F8" s="3">
        <v>17016</v>
      </c>
      <c r="G8" s="3">
        <v>20</v>
      </c>
      <c r="H8" s="3">
        <v>4120</v>
      </c>
      <c r="I8" s="3">
        <v>38</v>
      </c>
      <c r="J8" s="3">
        <v>4840</v>
      </c>
      <c r="K8" s="3">
        <v>0</v>
      </c>
      <c r="L8" s="3">
        <v>0</v>
      </c>
      <c r="M8" s="3">
        <v>17</v>
      </c>
      <c r="N8" s="3">
        <v>740</v>
      </c>
      <c r="O8" s="3">
        <v>0</v>
      </c>
      <c r="P8" s="3">
        <v>0</v>
      </c>
    </row>
    <row r="9" spans="2:16" x14ac:dyDescent="0.15">
      <c r="B9" s="137">
        <v>43468</v>
      </c>
      <c r="C9" s="3">
        <v>249</v>
      </c>
      <c r="D9" s="3">
        <v>26214</v>
      </c>
      <c r="E9" s="3">
        <v>170</v>
      </c>
      <c r="F9" s="3">
        <v>17075</v>
      </c>
      <c r="G9" s="3">
        <v>23</v>
      </c>
      <c r="H9" s="3">
        <v>3760</v>
      </c>
      <c r="I9" s="3">
        <v>36</v>
      </c>
      <c r="J9" s="3">
        <v>5050</v>
      </c>
      <c r="K9" s="3">
        <v>0</v>
      </c>
      <c r="L9" s="3">
        <v>0</v>
      </c>
      <c r="M9" s="3">
        <v>20</v>
      </c>
      <c r="N9" s="3">
        <v>329</v>
      </c>
      <c r="O9" s="3">
        <v>0</v>
      </c>
      <c r="P9" s="3">
        <v>0</v>
      </c>
    </row>
    <row r="10" spans="2:16" x14ac:dyDescent="0.15">
      <c r="B10" s="137">
        <v>43834</v>
      </c>
      <c r="C10" s="3">
        <v>122</v>
      </c>
      <c r="D10" s="3">
        <v>3978</v>
      </c>
      <c r="E10" s="3">
        <v>89</v>
      </c>
      <c r="F10" s="3">
        <v>2470</v>
      </c>
      <c r="G10" s="3">
        <v>5</v>
      </c>
      <c r="H10" s="3">
        <v>320</v>
      </c>
      <c r="I10" s="3">
        <v>19</v>
      </c>
      <c r="J10" s="3">
        <v>990</v>
      </c>
      <c r="K10" s="3">
        <v>0</v>
      </c>
      <c r="L10" s="3">
        <v>0</v>
      </c>
      <c r="M10" s="3">
        <v>8</v>
      </c>
      <c r="N10" s="3">
        <v>98</v>
      </c>
      <c r="O10" s="3">
        <v>1</v>
      </c>
      <c r="P10" s="3">
        <v>100</v>
      </c>
    </row>
    <row r="11" spans="2:16" x14ac:dyDescent="0.15">
      <c r="B11" s="137">
        <v>44200</v>
      </c>
      <c r="C11" s="31">
        <v>193</v>
      </c>
      <c r="D11" s="3">
        <v>9075</v>
      </c>
      <c r="E11" s="3">
        <v>109</v>
      </c>
      <c r="F11" s="3">
        <v>4607</v>
      </c>
      <c r="G11" s="3">
        <v>17</v>
      </c>
      <c r="H11" s="3">
        <v>1350</v>
      </c>
      <c r="I11" s="3">
        <v>34</v>
      </c>
      <c r="J11" s="3">
        <v>2260</v>
      </c>
      <c r="K11" s="3">
        <v>1</v>
      </c>
      <c r="L11" s="3">
        <v>150</v>
      </c>
      <c r="M11" s="3">
        <v>32</v>
      </c>
      <c r="N11" s="3">
        <v>708</v>
      </c>
      <c r="O11" s="3">
        <v>0</v>
      </c>
      <c r="P11" s="3">
        <v>0</v>
      </c>
    </row>
    <row r="12" spans="2:16" ht="14.25" thickBot="1" x14ac:dyDescent="0.2">
      <c r="B12" s="140">
        <v>44566</v>
      </c>
      <c r="C12" s="125">
        <v>237</v>
      </c>
      <c r="D12" s="126">
        <v>19095</v>
      </c>
      <c r="E12" s="119">
        <v>132</v>
      </c>
      <c r="F12" s="119">
        <v>12253</v>
      </c>
      <c r="G12" s="119">
        <v>29</v>
      </c>
      <c r="H12" s="119">
        <v>2400</v>
      </c>
      <c r="I12" s="119">
        <v>40</v>
      </c>
      <c r="J12" s="119">
        <v>3480</v>
      </c>
      <c r="K12" s="119">
        <v>0</v>
      </c>
      <c r="L12" s="119">
        <v>0</v>
      </c>
      <c r="M12" s="119">
        <v>36</v>
      </c>
      <c r="N12" s="119">
        <v>962</v>
      </c>
      <c r="O12" s="119">
        <v>0</v>
      </c>
      <c r="P12" s="119">
        <v>0</v>
      </c>
    </row>
    <row r="13" spans="2:16" ht="20.100000000000001" customHeight="1" thickBot="1" x14ac:dyDescent="0.2">
      <c r="B13" s="16" t="s">
        <v>372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</row>
    <row r="14" spans="2:16" x14ac:dyDescent="0.15">
      <c r="B14" s="217" t="s">
        <v>0</v>
      </c>
      <c r="C14" s="221" t="s">
        <v>14</v>
      </c>
      <c r="D14" s="222"/>
      <c r="E14" s="221" t="s">
        <v>373</v>
      </c>
      <c r="F14" s="222"/>
      <c r="G14" s="221" t="s">
        <v>374</v>
      </c>
      <c r="H14" s="222"/>
      <c r="I14" s="221" t="s">
        <v>375</v>
      </c>
      <c r="J14" s="222"/>
      <c r="K14" s="134"/>
      <c r="L14" s="134"/>
      <c r="M14" s="134"/>
      <c r="N14" s="134"/>
      <c r="O14" s="134"/>
      <c r="P14" s="134"/>
    </row>
    <row r="15" spans="2:16" x14ac:dyDescent="0.15">
      <c r="B15" s="226"/>
      <c r="C15" s="283"/>
      <c r="D15" s="348"/>
      <c r="E15" s="283"/>
      <c r="F15" s="348"/>
      <c r="G15" s="283"/>
      <c r="H15" s="348"/>
      <c r="I15" s="283"/>
      <c r="J15" s="348"/>
      <c r="K15" s="134"/>
      <c r="L15" s="134"/>
      <c r="M15" s="134"/>
      <c r="N15" s="134"/>
      <c r="O15" s="134"/>
      <c r="P15" s="134"/>
    </row>
    <row r="16" spans="2:16" x14ac:dyDescent="0.15">
      <c r="B16" s="218"/>
      <c r="C16" s="161" t="s">
        <v>340</v>
      </c>
      <c r="D16" s="162" t="s">
        <v>59</v>
      </c>
      <c r="E16" s="161" t="s">
        <v>340</v>
      </c>
      <c r="F16" s="162" t="s">
        <v>59</v>
      </c>
      <c r="G16" s="161" t="s">
        <v>340</v>
      </c>
      <c r="H16" s="162" t="s">
        <v>59</v>
      </c>
      <c r="I16" s="161" t="s">
        <v>340</v>
      </c>
      <c r="J16" s="162" t="s">
        <v>59</v>
      </c>
      <c r="K16" s="134"/>
      <c r="L16" s="134"/>
      <c r="M16" s="134"/>
      <c r="N16" s="134"/>
      <c r="O16" s="134"/>
      <c r="P16" s="134"/>
    </row>
    <row r="17" spans="2:16" x14ac:dyDescent="0.15">
      <c r="B17" s="135"/>
      <c r="C17" s="136" t="s">
        <v>20</v>
      </c>
      <c r="D17" s="136" t="s">
        <v>20</v>
      </c>
      <c r="E17" s="136" t="s">
        <v>20</v>
      </c>
      <c r="F17" s="136" t="s">
        <v>20</v>
      </c>
      <c r="G17" s="136" t="s">
        <v>20</v>
      </c>
      <c r="H17" s="136" t="s">
        <v>20</v>
      </c>
      <c r="I17" s="136" t="s">
        <v>20</v>
      </c>
      <c r="J17" s="136" t="s">
        <v>20</v>
      </c>
      <c r="K17" s="134"/>
      <c r="L17" s="134"/>
      <c r="M17" s="134"/>
      <c r="N17" s="134"/>
      <c r="O17" s="134"/>
      <c r="P17" s="134"/>
    </row>
    <row r="18" spans="2:16" x14ac:dyDescent="0.15">
      <c r="B18" s="137">
        <v>43102</v>
      </c>
      <c r="C18" s="3">
        <v>11577</v>
      </c>
      <c r="D18" s="3">
        <v>20517</v>
      </c>
      <c r="E18" s="3">
        <v>8057</v>
      </c>
      <c r="F18" s="3">
        <v>16844</v>
      </c>
      <c r="G18" s="3">
        <v>565</v>
      </c>
      <c r="H18" s="3">
        <v>1913</v>
      </c>
      <c r="I18" s="3">
        <v>2955</v>
      </c>
      <c r="J18" s="3">
        <v>1760</v>
      </c>
      <c r="K18" s="134"/>
      <c r="L18" s="134"/>
      <c r="M18" s="134"/>
      <c r="N18" s="134"/>
      <c r="O18" s="134"/>
      <c r="P18" s="134"/>
    </row>
    <row r="19" spans="2:16" x14ac:dyDescent="0.15">
      <c r="B19" s="137">
        <v>43468</v>
      </c>
      <c r="C19" s="3">
        <v>10552</v>
      </c>
      <c r="D19" s="3">
        <v>22654</v>
      </c>
      <c r="E19" s="3">
        <v>7717</v>
      </c>
      <c r="F19" s="3">
        <v>19258</v>
      </c>
      <c r="G19" s="3">
        <v>295</v>
      </c>
      <c r="H19" s="3">
        <v>1744</v>
      </c>
      <c r="I19" s="3">
        <v>2540</v>
      </c>
      <c r="J19" s="3">
        <v>1652</v>
      </c>
      <c r="K19" s="134"/>
      <c r="L19" s="134"/>
      <c r="M19" s="134"/>
      <c r="N19" s="134"/>
      <c r="O19" s="134"/>
      <c r="P19" s="134"/>
    </row>
    <row r="20" spans="2:16" x14ac:dyDescent="0.15">
      <c r="B20" s="137">
        <v>43834</v>
      </c>
      <c r="C20" s="3">
        <v>1633</v>
      </c>
      <c r="D20" s="3">
        <v>5579</v>
      </c>
      <c r="E20" s="3">
        <v>1209</v>
      </c>
      <c r="F20" s="3">
        <v>4601</v>
      </c>
      <c r="G20" s="3">
        <v>92</v>
      </c>
      <c r="H20" s="3">
        <v>233</v>
      </c>
      <c r="I20" s="3">
        <v>332</v>
      </c>
      <c r="J20" s="3">
        <v>745</v>
      </c>
      <c r="K20" s="134"/>
      <c r="L20" s="134"/>
      <c r="M20" s="134"/>
      <c r="N20" s="134"/>
      <c r="O20" s="134"/>
      <c r="P20" s="134"/>
    </row>
    <row r="21" spans="2:16" x14ac:dyDescent="0.15">
      <c r="B21" s="137">
        <v>44200</v>
      </c>
      <c r="C21" s="31">
        <v>4496</v>
      </c>
      <c r="D21" s="3">
        <v>6454</v>
      </c>
      <c r="E21" s="3">
        <v>2477</v>
      </c>
      <c r="F21" s="3">
        <v>5393</v>
      </c>
      <c r="G21" s="3">
        <v>94</v>
      </c>
      <c r="H21" s="3">
        <v>426</v>
      </c>
      <c r="I21" s="3">
        <v>1925</v>
      </c>
      <c r="J21" s="3">
        <v>635</v>
      </c>
      <c r="K21" s="134"/>
      <c r="L21" s="134"/>
      <c r="M21" s="134"/>
      <c r="N21" s="134"/>
      <c r="O21" s="134"/>
      <c r="P21" s="134"/>
    </row>
    <row r="22" spans="2:16" ht="14.25" thickBot="1" x14ac:dyDescent="0.2">
      <c r="B22" s="140">
        <v>44566</v>
      </c>
      <c r="C22" s="125">
        <v>4588</v>
      </c>
      <c r="D22" s="126">
        <v>9008</v>
      </c>
      <c r="E22" s="119">
        <v>3349</v>
      </c>
      <c r="F22" s="119">
        <v>6694</v>
      </c>
      <c r="G22" s="119">
        <v>109</v>
      </c>
      <c r="H22" s="119">
        <v>607</v>
      </c>
      <c r="I22" s="119">
        <v>1130</v>
      </c>
      <c r="J22" s="119">
        <v>1707</v>
      </c>
      <c r="K22" s="134"/>
      <c r="L22" s="134"/>
      <c r="M22" s="134"/>
      <c r="N22" s="134"/>
      <c r="O22" s="134"/>
      <c r="P22" s="134"/>
    </row>
    <row r="23" spans="2:16" x14ac:dyDescent="0.15">
      <c r="B23" s="134" t="s">
        <v>714</v>
      </c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</row>
  </sheetData>
  <mergeCells count="15">
    <mergeCell ref="O5:P5"/>
    <mergeCell ref="G4:P4"/>
    <mergeCell ref="B14:B16"/>
    <mergeCell ref="C14:D15"/>
    <mergeCell ref="B4:B6"/>
    <mergeCell ref="C4:D5"/>
    <mergeCell ref="E4:F4"/>
    <mergeCell ref="E5:F5"/>
    <mergeCell ref="G5:H5"/>
    <mergeCell ref="I5:J5"/>
    <mergeCell ref="E14:F15"/>
    <mergeCell ref="G14:H15"/>
    <mergeCell ref="I14:J15"/>
    <mergeCell ref="K5:L5"/>
    <mergeCell ref="M5:N5"/>
  </mergeCells>
  <phoneticPr fontId="9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B62A31B1-600F-4E52-B6AA-13F0BD1AE0A0}">
            <xm:f>年度表!$I$27</xm:f>
            <x14:dxf>
              <numFmt numFmtId="192" formatCode="&quot;令&quot;&quot;和&quot;&quot;元&quot;&quot;年&quot;&quot;度&quot;"/>
            </x14:dxf>
          </x14:cfRule>
          <xm:sqref>B8:B12</xm:sqref>
        </x14:conditionalFormatting>
        <x14:conditionalFormatting xmlns:xm="http://schemas.microsoft.com/office/excel/2006/main">
          <x14:cfRule type="cellIs" priority="1" operator="equal" id="{9D506148-5D48-48DB-B432-62F27F4DEF13}">
            <xm:f>年度表!$I$27</xm:f>
            <x14:dxf>
              <numFmt numFmtId="192" formatCode="&quot;令&quot;&quot;和&quot;&quot;元&quot;&quot;年&quot;&quot;度&quot;"/>
            </x14:dxf>
          </x14:cfRule>
          <xm:sqref>B18:B22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6">
    <tabColor rgb="FFCCFFCC"/>
    <pageSetUpPr fitToPage="1"/>
  </sheetPr>
  <dimension ref="B2:H12"/>
  <sheetViews>
    <sheetView zoomScaleSheetLayoutView="100" workbookViewId="0">
      <selection activeCell="G19" sqref="G19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7" width="10.625" style="1" customWidth="1"/>
    <col min="8" max="8" width="10.625" style="1" bestFit="1" customWidth="1"/>
    <col min="9" max="16384" width="2.625" style="1"/>
  </cols>
  <sheetData>
    <row r="2" spans="2:8" x14ac:dyDescent="0.15">
      <c r="B2" s="7" t="s">
        <v>1181</v>
      </c>
    </row>
    <row r="3" spans="2:8" ht="2.1" customHeight="1" thickBot="1" x14ac:dyDescent="0.2">
      <c r="B3" s="133"/>
      <c r="C3" s="134"/>
      <c r="D3" s="134"/>
      <c r="E3" s="134"/>
      <c r="F3" s="134"/>
      <c r="G3" s="134"/>
      <c r="H3" s="134"/>
    </row>
    <row r="4" spans="2:8" x14ac:dyDescent="0.15">
      <c r="B4" s="217" t="s">
        <v>376</v>
      </c>
      <c r="C4" s="350" t="s">
        <v>377</v>
      </c>
      <c r="D4" s="235" t="s">
        <v>381</v>
      </c>
      <c r="E4" s="221" t="s">
        <v>378</v>
      </c>
      <c r="F4" s="221"/>
      <c r="G4" s="222"/>
      <c r="H4" s="160" t="s">
        <v>382</v>
      </c>
    </row>
    <row r="5" spans="2:8" x14ac:dyDescent="0.15">
      <c r="B5" s="218"/>
      <c r="C5" s="297"/>
      <c r="D5" s="220"/>
      <c r="E5" s="161" t="s">
        <v>230</v>
      </c>
      <c r="F5" s="161" t="s">
        <v>379</v>
      </c>
      <c r="G5" s="162" t="s">
        <v>380</v>
      </c>
      <c r="H5" s="162" t="s">
        <v>230</v>
      </c>
    </row>
    <row r="6" spans="2:8" x14ac:dyDescent="0.15">
      <c r="B6" s="135"/>
      <c r="C6" s="136" t="s">
        <v>20</v>
      </c>
      <c r="D6" s="136" t="s">
        <v>20</v>
      </c>
      <c r="E6" s="136" t="s">
        <v>233</v>
      </c>
      <c r="F6" s="136" t="s">
        <v>379</v>
      </c>
      <c r="G6" s="136" t="s">
        <v>20</v>
      </c>
      <c r="H6" s="136" t="s">
        <v>233</v>
      </c>
    </row>
    <row r="7" spans="2:8" x14ac:dyDescent="0.15">
      <c r="B7" s="111">
        <v>43102</v>
      </c>
      <c r="C7" s="3">
        <v>247</v>
      </c>
      <c r="D7" s="3">
        <v>247</v>
      </c>
      <c r="E7" s="3" t="s">
        <v>21</v>
      </c>
      <c r="F7" s="3" t="s">
        <v>21</v>
      </c>
      <c r="G7" s="3" t="s">
        <v>21</v>
      </c>
      <c r="H7" s="3" t="s">
        <v>21</v>
      </c>
    </row>
    <row r="8" spans="2:8" x14ac:dyDescent="0.15">
      <c r="B8" s="111" t="s">
        <v>1382</v>
      </c>
      <c r="C8" s="3">
        <v>688</v>
      </c>
      <c r="D8" s="3">
        <v>688</v>
      </c>
      <c r="E8" s="3" t="s">
        <v>21</v>
      </c>
      <c r="F8" s="3" t="s">
        <v>21</v>
      </c>
      <c r="G8" s="3" t="s">
        <v>21</v>
      </c>
      <c r="H8" s="3" t="s">
        <v>21</v>
      </c>
    </row>
    <row r="9" spans="2:8" x14ac:dyDescent="0.15">
      <c r="B9" s="111">
        <v>43834</v>
      </c>
      <c r="C9" s="3">
        <v>317</v>
      </c>
      <c r="D9" s="3">
        <v>317</v>
      </c>
      <c r="E9" s="3" t="s">
        <v>21</v>
      </c>
      <c r="F9" s="3" t="s">
        <v>21</v>
      </c>
      <c r="G9" s="3" t="s">
        <v>21</v>
      </c>
      <c r="H9" s="3" t="s">
        <v>21</v>
      </c>
    </row>
    <row r="10" spans="2:8" x14ac:dyDescent="0.15">
      <c r="B10" s="111">
        <v>44200</v>
      </c>
      <c r="C10" s="31">
        <v>406</v>
      </c>
      <c r="D10" s="3">
        <v>406</v>
      </c>
      <c r="E10" s="145">
        <v>0</v>
      </c>
      <c r="F10" s="145">
        <v>0</v>
      </c>
      <c r="G10" s="145">
        <v>0</v>
      </c>
      <c r="H10" s="145">
        <v>0</v>
      </c>
    </row>
    <row r="11" spans="2:8" ht="14.25" thickBot="1" x14ac:dyDescent="0.2">
      <c r="B11" s="112">
        <v>44566</v>
      </c>
      <c r="C11" s="167">
        <v>632</v>
      </c>
      <c r="D11" s="124">
        <v>632</v>
      </c>
      <c r="E11" s="119">
        <v>0</v>
      </c>
      <c r="F11" s="119">
        <v>0</v>
      </c>
      <c r="G11" s="119">
        <v>0</v>
      </c>
      <c r="H11" s="119">
        <v>0</v>
      </c>
    </row>
    <row r="12" spans="2:8" x14ac:dyDescent="0.15">
      <c r="B12" s="134" t="s">
        <v>383</v>
      </c>
      <c r="C12" s="134"/>
      <c r="D12" s="134"/>
      <c r="E12" s="134"/>
      <c r="F12" s="134"/>
      <c r="G12" s="134"/>
      <c r="H12" s="134"/>
    </row>
  </sheetData>
  <mergeCells count="4">
    <mergeCell ref="B4:B5"/>
    <mergeCell ref="C4:C5"/>
    <mergeCell ref="D4:D5"/>
    <mergeCell ref="E4:G4"/>
  </mergeCells>
  <phoneticPr fontId="9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046BD49-CC26-46E5-9716-B6795B35CA9E}">
            <xm:f>年度表!$I$27</xm:f>
            <x14:dxf>
              <numFmt numFmtId="192" formatCode="&quot;令&quot;&quot;和&quot;&quot;元&quot;&quot;年&quot;&quot;度&quot;"/>
            </x14:dxf>
          </x14:cfRule>
          <xm:sqref>B7:B11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7">
    <tabColor rgb="FFCCFFCC"/>
    <pageSetUpPr fitToPage="1"/>
  </sheetPr>
  <dimension ref="B2:J15"/>
  <sheetViews>
    <sheetView zoomScaleSheetLayoutView="100" workbookViewId="0">
      <selection activeCell="B4" sqref="B4:J15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0" width="10.125" style="1" customWidth="1"/>
    <col min="11" max="16384" width="2.625" style="1"/>
  </cols>
  <sheetData>
    <row r="2" spans="2:10" x14ac:dyDescent="0.15">
      <c r="B2" s="7" t="s">
        <v>1182</v>
      </c>
    </row>
    <row r="3" spans="2:10" ht="2.1" customHeight="1" thickBot="1" x14ac:dyDescent="0.2">
      <c r="B3" s="133"/>
      <c r="C3" s="134"/>
      <c r="D3" s="134"/>
      <c r="E3" s="134"/>
      <c r="F3" s="134"/>
      <c r="G3" s="134"/>
      <c r="H3" s="134"/>
      <c r="I3" s="134"/>
      <c r="J3" s="134"/>
    </row>
    <row r="4" spans="2:10" ht="13.5" customHeight="1" x14ac:dyDescent="0.15">
      <c r="B4" s="217" t="s">
        <v>0</v>
      </c>
      <c r="C4" s="221" t="s">
        <v>384</v>
      </c>
      <c r="D4" s="351" t="s">
        <v>392</v>
      </c>
      <c r="E4" s="221" t="s">
        <v>385</v>
      </c>
      <c r="F4" s="221"/>
      <c r="G4" s="221"/>
      <c r="H4" s="352" t="s">
        <v>1144</v>
      </c>
      <c r="I4" s="221" t="s">
        <v>389</v>
      </c>
      <c r="J4" s="222"/>
    </row>
    <row r="5" spans="2:10" x14ac:dyDescent="0.15">
      <c r="B5" s="218"/>
      <c r="C5" s="283"/>
      <c r="D5" s="283"/>
      <c r="E5" s="161" t="s">
        <v>386</v>
      </c>
      <c r="F5" s="161" t="s">
        <v>387</v>
      </c>
      <c r="G5" s="161" t="s">
        <v>388</v>
      </c>
      <c r="H5" s="353"/>
      <c r="I5" s="161" t="s">
        <v>390</v>
      </c>
      <c r="J5" s="162" t="s">
        <v>391</v>
      </c>
    </row>
    <row r="6" spans="2:10" x14ac:dyDescent="0.15">
      <c r="B6" s="135"/>
      <c r="C6" s="136" t="s">
        <v>20</v>
      </c>
      <c r="D6" s="136" t="s">
        <v>20</v>
      </c>
      <c r="E6" s="136" t="s">
        <v>233</v>
      </c>
      <c r="F6" s="136" t="s">
        <v>20</v>
      </c>
      <c r="G6" s="136" t="s">
        <v>20</v>
      </c>
      <c r="H6" s="136" t="s">
        <v>1145</v>
      </c>
      <c r="I6" s="136" t="s">
        <v>20</v>
      </c>
      <c r="J6" s="136" t="s">
        <v>20</v>
      </c>
    </row>
    <row r="7" spans="2:10" x14ac:dyDescent="0.15">
      <c r="B7" s="137">
        <v>43102</v>
      </c>
      <c r="C7" s="3">
        <v>796</v>
      </c>
      <c r="D7" s="3">
        <v>17229</v>
      </c>
      <c r="E7" s="3">
        <v>427</v>
      </c>
      <c r="F7" s="3">
        <v>26777</v>
      </c>
      <c r="G7" s="3">
        <v>1261</v>
      </c>
      <c r="H7" s="3">
        <v>5091</v>
      </c>
      <c r="I7" s="3">
        <v>182229</v>
      </c>
      <c r="J7" s="3">
        <v>47624</v>
      </c>
    </row>
    <row r="8" spans="2:10" x14ac:dyDescent="0.15">
      <c r="B8" s="137">
        <v>43468</v>
      </c>
      <c r="C8" s="3">
        <v>673</v>
      </c>
      <c r="D8" s="3">
        <v>16794</v>
      </c>
      <c r="E8" s="3">
        <v>400</v>
      </c>
      <c r="F8" s="3">
        <v>26800</v>
      </c>
      <c r="G8" s="3">
        <v>1358</v>
      </c>
      <c r="H8" s="3">
        <v>17382</v>
      </c>
      <c r="I8" s="3">
        <v>166290</v>
      </c>
      <c r="J8" s="3">
        <v>43822</v>
      </c>
    </row>
    <row r="9" spans="2:10" x14ac:dyDescent="0.15">
      <c r="B9" s="137">
        <v>43834</v>
      </c>
      <c r="C9" s="3">
        <v>322</v>
      </c>
      <c r="D9" s="3">
        <v>6571</v>
      </c>
      <c r="E9" s="3">
        <v>56</v>
      </c>
      <c r="F9" s="3">
        <v>7037</v>
      </c>
      <c r="G9" s="3">
        <v>988</v>
      </c>
      <c r="H9" s="3">
        <v>11056</v>
      </c>
      <c r="I9" s="3">
        <v>127748</v>
      </c>
      <c r="J9" s="3">
        <v>20163</v>
      </c>
    </row>
    <row r="10" spans="2:10" x14ac:dyDescent="0.15">
      <c r="B10" s="137">
        <v>44200</v>
      </c>
      <c r="C10" s="31">
        <v>257</v>
      </c>
      <c r="D10" s="3">
        <v>7502</v>
      </c>
      <c r="E10" s="3">
        <v>127</v>
      </c>
      <c r="F10" s="3">
        <v>9440</v>
      </c>
      <c r="G10" s="3">
        <v>837</v>
      </c>
      <c r="H10" s="45">
        <v>14003</v>
      </c>
      <c r="I10" s="3">
        <v>163602</v>
      </c>
      <c r="J10" s="3">
        <v>31223</v>
      </c>
    </row>
    <row r="11" spans="2:10" ht="14.25" thickBot="1" x14ac:dyDescent="0.2">
      <c r="B11" s="140">
        <v>44566</v>
      </c>
      <c r="C11" s="167">
        <v>275</v>
      </c>
      <c r="D11" s="171">
        <v>12458</v>
      </c>
      <c r="E11" s="124">
        <v>317</v>
      </c>
      <c r="F11" s="169">
        <v>13644</v>
      </c>
      <c r="G11" s="124">
        <v>435</v>
      </c>
      <c r="H11" s="169">
        <v>20131</v>
      </c>
      <c r="I11" s="171">
        <v>166711</v>
      </c>
      <c r="J11" s="171">
        <v>31913</v>
      </c>
    </row>
    <row r="12" spans="2:10" x14ac:dyDescent="0.15">
      <c r="B12" s="134" t="s">
        <v>1137</v>
      </c>
      <c r="C12" s="134"/>
      <c r="D12" s="134"/>
      <c r="E12" s="134"/>
      <c r="F12" s="134"/>
      <c r="G12" s="134"/>
      <c r="H12" s="134"/>
      <c r="I12" s="134"/>
      <c r="J12" s="134"/>
    </row>
    <row r="13" spans="2:10" x14ac:dyDescent="0.15">
      <c r="B13" s="134" t="s">
        <v>1138</v>
      </c>
      <c r="C13" s="134"/>
      <c r="D13" s="134"/>
      <c r="E13" s="134"/>
      <c r="F13" s="134"/>
      <c r="G13" s="134"/>
      <c r="H13" s="134"/>
      <c r="I13" s="134"/>
      <c r="J13" s="134"/>
    </row>
    <row r="14" spans="2:10" x14ac:dyDescent="0.15">
      <c r="B14" s="142" t="s">
        <v>1155</v>
      </c>
      <c r="C14" s="134"/>
      <c r="D14" s="134"/>
      <c r="E14" s="134"/>
      <c r="F14" s="134"/>
      <c r="G14" s="134"/>
      <c r="H14" s="134"/>
      <c r="I14" s="134"/>
      <c r="J14" s="134"/>
    </row>
    <row r="15" spans="2:10" x14ac:dyDescent="0.15">
      <c r="B15" s="134" t="s">
        <v>393</v>
      </c>
      <c r="C15" s="134"/>
      <c r="D15" s="134"/>
      <c r="E15" s="134"/>
      <c r="F15" s="134"/>
      <c r="G15" s="134"/>
      <c r="H15" s="134"/>
      <c r="I15" s="134"/>
      <c r="J15" s="134"/>
    </row>
  </sheetData>
  <mergeCells count="6">
    <mergeCell ref="B4:B5"/>
    <mergeCell ref="E4:G4"/>
    <mergeCell ref="I4:J4"/>
    <mergeCell ref="C4:C5"/>
    <mergeCell ref="D4:D5"/>
    <mergeCell ref="H4:H5"/>
  </mergeCells>
  <phoneticPr fontId="9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8C3328B-1319-436E-BFD4-F722FE81E8C0}">
            <xm:f>年度表!$I$27</xm:f>
            <x14:dxf>
              <numFmt numFmtId="192" formatCode="&quot;令&quot;&quot;和&quot;&quot;元&quot;&quot;年&quot;&quot;度&quot;"/>
            </x14:dxf>
          </x14:cfRule>
          <xm:sqref>B7:B11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8">
    <tabColor rgb="FFCCFFCC"/>
    <pageSetUpPr fitToPage="1"/>
  </sheetPr>
  <dimension ref="B2:P16"/>
  <sheetViews>
    <sheetView zoomScaleSheetLayoutView="100" workbookViewId="0">
      <selection activeCell="P16" sqref="B3:P16"/>
    </sheetView>
  </sheetViews>
  <sheetFormatPr defaultColWidth="2.625" defaultRowHeight="13.5" x14ac:dyDescent="0.15"/>
  <cols>
    <col min="1" max="1" width="2.625" style="1"/>
    <col min="2" max="2" width="7.125" style="1" bestFit="1" customWidth="1"/>
    <col min="3" max="16" width="5.375" style="1" customWidth="1"/>
    <col min="17" max="16384" width="2.625" style="1"/>
  </cols>
  <sheetData>
    <row r="2" spans="2:16" x14ac:dyDescent="0.15">
      <c r="B2" s="7" t="s">
        <v>1183</v>
      </c>
    </row>
    <row r="3" spans="2:16" ht="14.25" thickBot="1" x14ac:dyDescent="0.2"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339">
        <v>44932</v>
      </c>
      <c r="N3" s="339"/>
      <c r="O3" s="339"/>
      <c r="P3" s="339"/>
    </row>
    <row r="4" spans="2:16" x14ac:dyDescent="0.15">
      <c r="B4" s="217" t="s">
        <v>394</v>
      </c>
      <c r="C4" s="355" t="s">
        <v>14</v>
      </c>
      <c r="D4" s="354" t="s">
        <v>405</v>
      </c>
      <c r="E4" s="354"/>
      <c r="F4" s="354"/>
      <c r="G4" s="354"/>
      <c r="H4" s="354"/>
      <c r="I4" s="354"/>
      <c r="J4" s="354"/>
      <c r="K4" s="356" t="s">
        <v>406</v>
      </c>
      <c r="L4" s="354" t="s">
        <v>701</v>
      </c>
      <c r="M4" s="354"/>
      <c r="N4" s="354" t="s">
        <v>411</v>
      </c>
      <c r="O4" s="354"/>
      <c r="P4" s="267"/>
    </row>
    <row r="5" spans="2:16" x14ac:dyDescent="0.15">
      <c r="B5" s="226"/>
      <c r="C5" s="232"/>
      <c r="D5" s="223"/>
      <c r="E5" s="223"/>
      <c r="F5" s="223"/>
      <c r="G5" s="223"/>
      <c r="H5" s="223"/>
      <c r="I5" s="223"/>
      <c r="J5" s="223"/>
      <c r="K5" s="357"/>
      <c r="L5" s="223"/>
      <c r="M5" s="223"/>
      <c r="N5" s="223"/>
      <c r="O5" s="223"/>
      <c r="P5" s="225"/>
    </row>
    <row r="6" spans="2:16" ht="88.5" customHeight="1" x14ac:dyDescent="0.15">
      <c r="B6" s="218"/>
      <c r="C6" s="232"/>
      <c r="D6" s="163" t="s">
        <v>395</v>
      </c>
      <c r="E6" s="163" t="s">
        <v>397</v>
      </c>
      <c r="F6" s="163" t="s">
        <v>398</v>
      </c>
      <c r="G6" s="163" t="s">
        <v>399</v>
      </c>
      <c r="H6" s="163" t="s">
        <v>401</v>
      </c>
      <c r="I6" s="163" t="s">
        <v>403</v>
      </c>
      <c r="J6" s="163" t="s">
        <v>404</v>
      </c>
      <c r="K6" s="163" t="s">
        <v>408</v>
      </c>
      <c r="L6" s="163" t="s">
        <v>409</v>
      </c>
      <c r="M6" s="163" t="s">
        <v>410</v>
      </c>
      <c r="N6" s="163" t="s">
        <v>413</v>
      </c>
      <c r="O6" s="163" t="s">
        <v>415</v>
      </c>
      <c r="P6" s="36" t="s">
        <v>416</v>
      </c>
    </row>
    <row r="7" spans="2:16" x14ac:dyDescent="0.15">
      <c r="B7" s="164" t="s">
        <v>14</v>
      </c>
      <c r="C7" s="3">
        <v>305</v>
      </c>
      <c r="D7" s="3">
        <v>69</v>
      </c>
      <c r="E7" s="3">
        <v>12</v>
      </c>
      <c r="F7" s="3">
        <v>30</v>
      </c>
      <c r="G7" s="3">
        <v>23</v>
      </c>
      <c r="H7" s="3">
        <v>5</v>
      </c>
      <c r="I7" s="3">
        <v>20</v>
      </c>
      <c r="J7" s="3">
        <v>14</v>
      </c>
      <c r="K7" s="3">
        <v>4</v>
      </c>
      <c r="L7" s="3">
        <v>15</v>
      </c>
      <c r="M7" s="3">
        <v>18</v>
      </c>
      <c r="N7" s="3">
        <v>52</v>
      </c>
      <c r="O7" s="3">
        <v>7</v>
      </c>
      <c r="P7" s="3">
        <v>36</v>
      </c>
    </row>
    <row r="8" spans="2:16" x14ac:dyDescent="0.15">
      <c r="B8" s="166" t="s">
        <v>417</v>
      </c>
      <c r="C8" s="3">
        <v>1</v>
      </c>
      <c r="D8" s="3">
        <v>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</row>
    <row r="9" spans="2:16" x14ac:dyDescent="0.15">
      <c r="B9" s="166" t="s">
        <v>418</v>
      </c>
      <c r="C9" s="3">
        <v>20</v>
      </c>
      <c r="D9" s="3">
        <v>6</v>
      </c>
      <c r="E9" s="3">
        <v>0</v>
      </c>
      <c r="F9" s="3">
        <v>4</v>
      </c>
      <c r="G9" s="3">
        <v>1</v>
      </c>
      <c r="H9" s="3">
        <v>0</v>
      </c>
      <c r="I9" s="3">
        <v>1</v>
      </c>
      <c r="J9" s="3">
        <v>1</v>
      </c>
      <c r="K9" s="3">
        <v>0</v>
      </c>
      <c r="L9" s="3">
        <v>1</v>
      </c>
      <c r="M9" s="3">
        <v>0</v>
      </c>
      <c r="N9" s="3">
        <v>3</v>
      </c>
      <c r="O9" s="3">
        <v>0</v>
      </c>
      <c r="P9" s="3">
        <v>3</v>
      </c>
    </row>
    <row r="10" spans="2:16" x14ac:dyDescent="0.15">
      <c r="B10" s="166" t="s">
        <v>419</v>
      </c>
      <c r="C10" s="3">
        <v>3</v>
      </c>
      <c r="D10" s="3">
        <v>0</v>
      </c>
      <c r="E10" s="3">
        <v>1</v>
      </c>
      <c r="F10" s="3">
        <v>0</v>
      </c>
      <c r="G10" s="3">
        <v>0</v>
      </c>
      <c r="H10" s="3">
        <v>2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</row>
    <row r="11" spans="2:16" x14ac:dyDescent="0.15">
      <c r="B11" s="166" t="s">
        <v>420</v>
      </c>
      <c r="C11" s="3">
        <v>14</v>
      </c>
      <c r="D11" s="3">
        <v>14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2:16" x14ac:dyDescent="0.15">
      <c r="B12" s="166" t="s">
        <v>421</v>
      </c>
      <c r="C12" s="3">
        <v>3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3</v>
      </c>
      <c r="N12" s="3">
        <v>0</v>
      </c>
      <c r="O12" s="3">
        <v>0</v>
      </c>
      <c r="P12" s="3">
        <v>0</v>
      </c>
    </row>
    <row r="13" spans="2:16" x14ac:dyDescent="0.15">
      <c r="B13" s="166" t="s">
        <v>422</v>
      </c>
      <c r="C13" s="3">
        <v>28</v>
      </c>
      <c r="D13" s="3">
        <v>10</v>
      </c>
      <c r="E13" s="3">
        <v>2</v>
      </c>
      <c r="F13" s="3">
        <v>4</v>
      </c>
      <c r="G13" s="3">
        <v>3</v>
      </c>
      <c r="H13" s="3">
        <v>0</v>
      </c>
      <c r="I13" s="3">
        <v>0</v>
      </c>
      <c r="J13" s="3">
        <v>2</v>
      </c>
      <c r="K13" s="3">
        <v>0</v>
      </c>
      <c r="L13" s="3">
        <v>0</v>
      </c>
      <c r="M13" s="3">
        <v>0</v>
      </c>
      <c r="N13" s="3">
        <v>4</v>
      </c>
      <c r="O13" s="3">
        <v>0</v>
      </c>
      <c r="P13" s="3">
        <v>3</v>
      </c>
    </row>
    <row r="14" spans="2:16" x14ac:dyDescent="0.15">
      <c r="B14" s="166" t="s">
        <v>732</v>
      </c>
      <c r="C14" s="3">
        <v>1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</row>
    <row r="15" spans="2:16" ht="14.25" thickBot="1" x14ac:dyDescent="0.2">
      <c r="B15" s="8" t="s">
        <v>423</v>
      </c>
      <c r="C15" s="118">
        <v>235</v>
      </c>
      <c r="D15" s="119">
        <v>38</v>
      </c>
      <c r="E15" s="119">
        <v>9</v>
      </c>
      <c r="F15" s="119">
        <v>22</v>
      </c>
      <c r="G15" s="119">
        <v>19</v>
      </c>
      <c r="H15" s="119">
        <v>3</v>
      </c>
      <c r="I15" s="119">
        <v>19</v>
      </c>
      <c r="J15" s="119">
        <v>11</v>
      </c>
      <c r="K15" s="119">
        <v>4</v>
      </c>
      <c r="L15" s="119">
        <v>14</v>
      </c>
      <c r="M15" s="119">
        <v>14</v>
      </c>
      <c r="N15" s="119">
        <v>45</v>
      </c>
      <c r="O15" s="119">
        <v>7</v>
      </c>
      <c r="P15" s="119">
        <v>30</v>
      </c>
    </row>
    <row r="16" spans="2:16" x14ac:dyDescent="0.15">
      <c r="B16" s="134" t="s">
        <v>1143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</row>
  </sheetData>
  <mergeCells count="7">
    <mergeCell ref="M3:P3"/>
    <mergeCell ref="N4:P5"/>
    <mergeCell ref="B4:B6"/>
    <mergeCell ref="C4:C6"/>
    <mergeCell ref="D4:J5"/>
    <mergeCell ref="K4:K5"/>
    <mergeCell ref="L4:M5"/>
  </mergeCells>
  <phoneticPr fontId="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CFFCC"/>
    <pageSetUpPr fitToPage="1"/>
  </sheetPr>
  <dimension ref="B2:N35"/>
  <sheetViews>
    <sheetView zoomScaleSheetLayoutView="100" workbookViewId="0">
      <selection activeCell="B3" sqref="B3:L33"/>
    </sheetView>
  </sheetViews>
  <sheetFormatPr defaultColWidth="2.625" defaultRowHeight="13.5" x14ac:dyDescent="0.15"/>
  <cols>
    <col min="1" max="1" width="2.625" style="1"/>
    <col min="2" max="2" width="11" style="1" customWidth="1"/>
    <col min="3" max="3" width="9" style="1" bestFit="1" customWidth="1"/>
    <col min="4" max="9" width="7.625" style="1" customWidth="1"/>
    <col min="10" max="12" width="5.25" style="1" customWidth="1"/>
    <col min="13" max="16384" width="2.625" style="1"/>
  </cols>
  <sheetData>
    <row r="2" spans="2:14" x14ac:dyDescent="0.15">
      <c r="B2" s="7" t="s">
        <v>899</v>
      </c>
    </row>
    <row r="3" spans="2:14" ht="14.25" thickBot="1" x14ac:dyDescent="0.2">
      <c r="I3" s="215">
        <f>年度表!$A5</f>
        <v>44566</v>
      </c>
      <c r="J3" s="216"/>
      <c r="K3" s="216"/>
      <c r="L3" s="216"/>
      <c r="M3" s="91"/>
      <c r="N3" s="91"/>
    </row>
    <row r="4" spans="2:14" x14ac:dyDescent="0.15">
      <c r="B4" s="217" t="s">
        <v>23</v>
      </c>
      <c r="C4" s="219" t="s">
        <v>49</v>
      </c>
      <c r="D4" s="221" t="s">
        <v>50</v>
      </c>
      <c r="E4" s="222"/>
      <c r="F4" s="221" t="s">
        <v>54</v>
      </c>
      <c r="G4" s="222"/>
      <c r="H4" s="221" t="s">
        <v>57</v>
      </c>
      <c r="I4" s="222"/>
      <c r="J4" s="221" t="s">
        <v>60</v>
      </c>
      <c r="K4" s="221"/>
      <c r="L4" s="220"/>
    </row>
    <row r="5" spans="2:14" x14ac:dyDescent="0.15">
      <c r="B5" s="226"/>
      <c r="C5" s="227"/>
      <c r="D5" s="223" t="s">
        <v>51</v>
      </c>
      <c r="E5" s="225" t="s">
        <v>52</v>
      </c>
      <c r="F5" s="223" t="s">
        <v>55</v>
      </c>
      <c r="G5" s="224" t="s">
        <v>56</v>
      </c>
      <c r="H5" s="228" t="s">
        <v>58</v>
      </c>
      <c r="I5" s="224" t="s">
        <v>59</v>
      </c>
      <c r="J5" s="223" t="s">
        <v>61</v>
      </c>
      <c r="K5" s="223" t="s">
        <v>62</v>
      </c>
      <c r="L5" s="225" t="s">
        <v>63</v>
      </c>
    </row>
    <row r="6" spans="2:14" x14ac:dyDescent="0.15">
      <c r="B6" s="218"/>
      <c r="C6" s="220"/>
      <c r="D6" s="223"/>
      <c r="E6" s="225"/>
      <c r="F6" s="223"/>
      <c r="G6" s="225"/>
      <c r="H6" s="223"/>
      <c r="I6" s="225"/>
      <c r="J6" s="223"/>
      <c r="K6" s="223"/>
      <c r="L6" s="225"/>
    </row>
    <row r="7" spans="2:14" x14ac:dyDescent="0.15">
      <c r="B7" s="5"/>
      <c r="C7" s="136"/>
      <c r="D7" s="136" t="s">
        <v>53</v>
      </c>
      <c r="E7" s="136" t="s">
        <v>53</v>
      </c>
      <c r="F7" s="136" t="s">
        <v>64</v>
      </c>
      <c r="G7" s="136" t="s">
        <v>64</v>
      </c>
      <c r="H7" s="136" t="s">
        <v>64</v>
      </c>
      <c r="I7" s="136" t="s">
        <v>64</v>
      </c>
      <c r="J7" s="136" t="s">
        <v>1365</v>
      </c>
      <c r="K7" s="136" t="s">
        <v>1365</v>
      </c>
      <c r="L7" s="136" t="s">
        <v>1365</v>
      </c>
      <c r="M7" s="134"/>
    </row>
    <row r="8" spans="2:14" x14ac:dyDescent="0.15">
      <c r="B8" s="44" t="s">
        <v>34</v>
      </c>
      <c r="C8" s="3" t="s">
        <v>1284</v>
      </c>
      <c r="D8" s="3">
        <v>15</v>
      </c>
      <c r="E8" s="3">
        <v>15</v>
      </c>
      <c r="F8" s="3">
        <v>4771</v>
      </c>
      <c r="G8" s="3">
        <v>1293</v>
      </c>
      <c r="H8" s="3">
        <v>8353</v>
      </c>
      <c r="I8" s="3">
        <v>10642</v>
      </c>
      <c r="J8" s="3">
        <v>25</v>
      </c>
      <c r="K8" s="3">
        <v>17</v>
      </c>
      <c r="L8" s="9">
        <v>1.2</v>
      </c>
      <c r="M8" s="134"/>
    </row>
    <row r="9" spans="2:14" x14ac:dyDescent="0.15">
      <c r="B9" s="44" t="s">
        <v>24</v>
      </c>
      <c r="C9" s="3" t="s">
        <v>744</v>
      </c>
      <c r="D9" s="3">
        <v>24</v>
      </c>
      <c r="E9" s="3">
        <v>15</v>
      </c>
      <c r="F9" s="3">
        <v>5898</v>
      </c>
      <c r="G9" s="3">
        <v>1252</v>
      </c>
      <c r="H9" s="3">
        <v>8175</v>
      </c>
      <c r="I9" s="3">
        <v>10448</v>
      </c>
      <c r="J9" s="3">
        <v>25</v>
      </c>
      <c r="K9" s="3">
        <v>14</v>
      </c>
      <c r="L9" s="9">
        <v>1.2</v>
      </c>
      <c r="M9" s="134"/>
    </row>
    <row r="10" spans="2:14" x14ac:dyDescent="0.15">
      <c r="B10" s="44" t="s">
        <v>25</v>
      </c>
      <c r="C10" s="3" t="s">
        <v>745</v>
      </c>
      <c r="D10" s="3">
        <v>18</v>
      </c>
      <c r="E10" s="3">
        <v>16</v>
      </c>
      <c r="F10" s="3">
        <v>5123</v>
      </c>
      <c r="G10" s="3">
        <v>1384</v>
      </c>
      <c r="H10" s="3">
        <v>7615</v>
      </c>
      <c r="I10" s="3">
        <v>13000</v>
      </c>
      <c r="J10" s="3">
        <v>25</v>
      </c>
      <c r="K10" s="3">
        <v>15</v>
      </c>
      <c r="L10" s="9">
        <v>1.1000000000000001</v>
      </c>
      <c r="M10" s="134"/>
    </row>
    <row r="11" spans="2:14" x14ac:dyDescent="0.15">
      <c r="B11" s="44" t="s">
        <v>26</v>
      </c>
      <c r="C11" s="3" t="s">
        <v>746</v>
      </c>
      <c r="D11" s="3">
        <v>19</v>
      </c>
      <c r="E11" s="3">
        <v>15</v>
      </c>
      <c r="F11" s="3">
        <v>6054</v>
      </c>
      <c r="G11" s="3">
        <v>991</v>
      </c>
      <c r="H11" s="3">
        <v>17390</v>
      </c>
      <c r="I11" s="3">
        <v>17588</v>
      </c>
      <c r="J11" s="3">
        <v>25</v>
      </c>
      <c r="K11" s="3">
        <v>17</v>
      </c>
      <c r="L11" s="9">
        <v>1.1000000000000001</v>
      </c>
      <c r="M11" s="134"/>
    </row>
    <row r="12" spans="2:14" x14ac:dyDescent="0.15">
      <c r="B12" s="44" t="s">
        <v>35</v>
      </c>
      <c r="C12" s="3" t="s">
        <v>747</v>
      </c>
      <c r="D12" s="3">
        <v>17</v>
      </c>
      <c r="E12" s="3">
        <v>12</v>
      </c>
      <c r="F12" s="3">
        <v>6192</v>
      </c>
      <c r="G12" s="3">
        <v>894</v>
      </c>
      <c r="H12" s="3">
        <v>8806</v>
      </c>
      <c r="I12" s="3">
        <v>11179</v>
      </c>
      <c r="J12" s="3">
        <v>25</v>
      </c>
      <c r="K12" s="3">
        <v>13</v>
      </c>
      <c r="L12" s="9">
        <v>1.1000000000000001</v>
      </c>
      <c r="M12" s="134"/>
    </row>
    <row r="13" spans="2:14" x14ac:dyDescent="0.15">
      <c r="B13" s="44" t="s">
        <v>36</v>
      </c>
      <c r="C13" s="3" t="s">
        <v>748</v>
      </c>
      <c r="D13" s="3">
        <v>9</v>
      </c>
      <c r="E13" s="3">
        <v>14</v>
      </c>
      <c r="F13" s="3">
        <v>3590</v>
      </c>
      <c r="G13" s="3">
        <v>1215</v>
      </c>
      <c r="H13" s="3">
        <v>7414</v>
      </c>
      <c r="I13" s="3">
        <v>13273</v>
      </c>
      <c r="J13" s="3">
        <v>25</v>
      </c>
      <c r="K13" s="3">
        <v>13</v>
      </c>
      <c r="L13" s="9">
        <v>1.1000000000000001</v>
      </c>
      <c r="M13" s="134"/>
    </row>
    <row r="14" spans="2:14" x14ac:dyDescent="0.15">
      <c r="B14" s="44" t="s">
        <v>37</v>
      </c>
      <c r="C14" s="3" t="s">
        <v>1285</v>
      </c>
      <c r="D14" s="3">
        <v>23</v>
      </c>
      <c r="E14" s="3">
        <v>17</v>
      </c>
      <c r="F14" s="3">
        <v>6083</v>
      </c>
      <c r="G14" s="3">
        <v>1529</v>
      </c>
      <c r="H14" s="3">
        <v>9480</v>
      </c>
      <c r="I14" s="3">
        <v>23092</v>
      </c>
      <c r="J14" s="3">
        <v>25</v>
      </c>
      <c r="K14" s="3">
        <v>15</v>
      </c>
      <c r="L14" s="9">
        <v>1.1000000000000001</v>
      </c>
      <c r="M14" s="134"/>
    </row>
    <row r="15" spans="2:14" x14ac:dyDescent="0.15">
      <c r="B15" s="44" t="s">
        <v>38</v>
      </c>
      <c r="C15" s="3" t="s">
        <v>745</v>
      </c>
      <c r="D15" s="3">
        <v>21</v>
      </c>
      <c r="E15" s="3">
        <v>16</v>
      </c>
      <c r="F15" s="3">
        <v>5698</v>
      </c>
      <c r="G15" s="3">
        <v>1295</v>
      </c>
      <c r="H15" s="3">
        <v>8992</v>
      </c>
      <c r="I15" s="3">
        <v>10894</v>
      </c>
      <c r="J15" s="3">
        <v>25</v>
      </c>
      <c r="K15" s="3">
        <v>17</v>
      </c>
      <c r="L15" s="9">
        <v>1.2</v>
      </c>
      <c r="M15" s="134"/>
    </row>
    <row r="16" spans="2:14" x14ac:dyDescent="0.15">
      <c r="B16" s="44" t="s">
        <v>39</v>
      </c>
      <c r="C16" s="3" t="s">
        <v>749</v>
      </c>
      <c r="D16" s="3">
        <v>27</v>
      </c>
      <c r="E16" s="3">
        <v>15</v>
      </c>
      <c r="F16" s="3">
        <v>6429</v>
      </c>
      <c r="G16" s="3">
        <v>1710</v>
      </c>
      <c r="H16" s="3">
        <v>7745</v>
      </c>
      <c r="I16" s="3">
        <v>25225</v>
      </c>
      <c r="J16" s="3">
        <v>25</v>
      </c>
      <c r="K16" s="3">
        <v>17</v>
      </c>
      <c r="L16" s="9">
        <v>1.2</v>
      </c>
      <c r="M16" s="134"/>
    </row>
    <row r="17" spans="2:13" x14ac:dyDescent="0.15">
      <c r="B17" s="44" t="s">
        <v>40</v>
      </c>
      <c r="C17" s="3" t="s">
        <v>747</v>
      </c>
      <c r="D17" s="3">
        <v>10</v>
      </c>
      <c r="E17" s="3">
        <v>16</v>
      </c>
      <c r="F17" s="3">
        <v>4219</v>
      </c>
      <c r="G17" s="3">
        <v>1380</v>
      </c>
      <c r="H17" s="3">
        <v>7414</v>
      </c>
      <c r="I17" s="3">
        <v>14194</v>
      </c>
      <c r="J17" s="3">
        <v>25</v>
      </c>
      <c r="K17" s="3">
        <v>13</v>
      </c>
      <c r="L17" s="9">
        <v>1.1000000000000001</v>
      </c>
      <c r="M17" s="134"/>
    </row>
    <row r="18" spans="2:13" x14ac:dyDescent="0.15">
      <c r="B18" s="44" t="s">
        <v>27</v>
      </c>
      <c r="C18" s="3" t="s">
        <v>1285</v>
      </c>
      <c r="D18" s="3">
        <v>11</v>
      </c>
      <c r="E18" s="3">
        <v>13</v>
      </c>
      <c r="F18" s="3">
        <v>4196</v>
      </c>
      <c r="G18" s="3">
        <v>1344</v>
      </c>
      <c r="H18" s="3">
        <v>8438</v>
      </c>
      <c r="I18" s="3">
        <v>14948</v>
      </c>
      <c r="J18" s="3">
        <v>25</v>
      </c>
      <c r="K18" s="3">
        <v>13</v>
      </c>
      <c r="L18" s="9">
        <v>1.2</v>
      </c>
      <c r="M18" s="134"/>
    </row>
    <row r="19" spans="2:13" x14ac:dyDescent="0.15">
      <c r="B19" s="44" t="s">
        <v>28</v>
      </c>
      <c r="C19" s="3" t="s">
        <v>1285</v>
      </c>
      <c r="D19" s="3">
        <v>23</v>
      </c>
      <c r="E19" s="3">
        <v>16</v>
      </c>
      <c r="F19" s="3">
        <v>7208</v>
      </c>
      <c r="G19" s="3">
        <v>880</v>
      </c>
      <c r="H19" s="3">
        <v>10745</v>
      </c>
      <c r="I19" s="3">
        <v>17082</v>
      </c>
      <c r="J19" s="3">
        <v>25</v>
      </c>
      <c r="K19" s="3">
        <v>12</v>
      </c>
      <c r="L19" s="9">
        <v>1</v>
      </c>
      <c r="M19" s="134"/>
    </row>
    <row r="20" spans="2:13" x14ac:dyDescent="0.15">
      <c r="B20" s="44" t="s">
        <v>29</v>
      </c>
      <c r="C20" s="3" t="s">
        <v>750</v>
      </c>
      <c r="D20" s="3">
        <v>12</v>
      </c>
      <c r="E20" s="3">
        <v>13</v>
      </c>
      <c r="F20" s="3">
        <v>5003</v>
      </c>
      <c r="G20" s="3">
        <v>1215</v>
      </c>
      <c r="H20" s="3">
        <v>9678</v>
      </c>
      <c r="I20" s="3">
        <v>16381</v>
      </c>
      <c r="J20" s="3">
        <v>25</v>
      </c>
      <c r="K20" s="3">
        <v>13</v>
      </c>
      <c r="L20" s="9">
        <v>1.2</v>
      </c>
      <c r="M20" s="134"/>
    </row>
    <row r="21" spans="2:13" x14ac:dyDescent="0.15">
      <c r="B21" s="44" t="s">
        <v>41</v>
      </c>
      <c r="C21" s="3" t="s">
        <v>1285</v>
      </c>
      <c r="D21" s="3">
        <v>6</v>
      </c>
      <c r="E21" s="3">
        <v>7</v>
      </c>
      <c r="F21" s="3">
        <v>1823</v>
      </c>
      <c r="G21" s="3">
        <v>704</v>
      </c>
      <c r="H21" s="3">
        <v>9493</v>
      </c>
      <c r="I21" s="3">
        <v>8700</v>
      </c>
      <c r="J21" s="3">
        <v>25</v>
      </c>
      <c r="K21" s="3">
        <v>10</v>
      </c>
      <c r="L21" s="9">
        <v>1</v>
      </c>
      <c r="M21" s="134"/>
    </row>
    <row r="22" spans="2:13" x14ac:dyDescent="0.15">
      <c r="B22" s="44" t="s">
        <v>42</v>
      </c>
      <c r="C22" s="3" t="s">
        <v>751</v>
      </c>
      <c r="D22" s="3">
        <v>14</v>
      </c>
      <c r="E22" s="3">
        <v>12</v>
      </c>
      <c r="F22" s="3">
        <v>4500</v>
      </c>
      <c r="G22" s="3">
        <v>1303</v>
      </c>
      <c r="H22" s="3">
        <v>7778</v>
      </c>
      <c r="I22" s="3">
        <v>14357</v>
      </c>
      <c r="J22" s="3">
        <v>25</v>
      </c>
      <c r="K22" s="3">
        <v>13</v>
      </c>
      <c r="L22" s="9">
        <v>1.1000000000000001</v>
      </c>
      <c r="M22" s="134"/>
    </row>
    <row r="23" spans="2:13" x14ac:dyDescent="0.15">
      <c r="B23" s="44" t="s">
        <v>30</v>
      </c>
      <c r="C23" s="3" t="s">
        <v>752</v>
      </c>
      <c r="D23" s="3">
        <v>28</v>
      </c>
      <c r="E23" s="3">
        <v>12</v>
      </c>
      <c r="F23" s="3">
        <v>6788</v>
      </c>
      <c r="G23" s="3">
        <v>1350</v>
      </c>
      <c r="H23" s="3">
        <v>11700</v>
      </c>
      <c r="I23" s="3">
        <v>14570</v>
      </c>
      <c r="J23" s="3">
        <v>25</v>
      </c>
      <c r="K23" s="3">
        <v>17</v>
      </c>
      <c r="L23" s="9">
        <v>1.2</v>
      </c>
      <c r="M23" s="134"/>
    </row>
    <row r="24" spans="2:13" x14ac:dyDescent="0.15">
      <c r="B24" s="44" t="s">
        <v>31</v>
      </c>
      <c r="C24" s="3" t="s">
        <v>753</v>
      </c>
      <c r="D24" s="3">
        <v>17</v>
      </c>
      <c r="E24" s="3">
        <v>20</v>
      </c>
      <c r="F24" s="3">
        <v>6944</v>
      </c>
      <c r="G24" s="3">
        <v>1014</v>
      </c>
      <c r="H24" s="3">
        <v>8714</v>
      </c>
      <c r="I24" s="3">
        <v>14865</v>
      </c>
      <c r="J24" s="3">
        <v>25</v>
      </c>
      <c r="K24" s="3">
        <v>17</v>
      </c>
      <c r="L24" s="9">
        <v>1.1000000000000001</v>
      </c>
      <c r="M24" s="134"/>
    </row>
    <row r="25" spans="2:13" x14ac:dyDescent="0.15">
      <c r="B25" s="44" t="s">
        <v>43</v>
      </c>
      <c r="C25" s="3" t="s">
        <v>1286</v>
      </c>
      <c r="D25" s="3">
        <v>2</v>
      </c>
      <c r="E25" s="3">
        <v>12</v>
      </c>
      <c r="F25" s="3">
        <v>2823</v>
      </c>
      <c r="G25" s="3">
        <v>880</v>
      </c>
      <c r="H25" s="3">
        <v>4278</v>
      </c>
      <c r="I25" s="3">
        <v>5632</v>
      </c>
      <c r="J25" s="3">
        <v>25</v>
      </c>
      <c r="K25" s="3">
        <v>13</v>
      </c>
      <c r="L25" s="9">
        <v>1.1000000000000001</v>
      </c>
      <c r="M25" s="134"/>
    </row>
    <row r="26" spans="2:13" x14ac:dyDescent="0.15">
      <c r="B26" s="44" t="s">
        <v>32</v>
      </c>
      <c r="C26" s="3" t="s">
        <v>1287</v>
      </c>
      <c r="D26" s="3">
        <v>15</v>
      </c>
      <c r="E26" s="3">
        <v>16</v>
      </c>
      <c r="F26" s="3">
        <v>5547</v>
      </c>
      <c r="G26" s="3">
        <v>802</v>
      </c>
      <c r="H26" s="3">
        <v>8885</v>
      </c>
      <c r="I26" s="3">
        <v>19115</v>
      </c>
      <c r="J26" s="3">
        <v>25</v>
      </c>
      <c r="K26" s="3">
        <v>13</v>
      </c>
      <c r="L26" s="9">
        <v>1.2</v>
      </c>
      <c r="M26" s="134"/>
    </row>
    <row r="27" spans="2:13" x14ac:dyDescent="0.15">
      <c r="B27" s="44" t="s">
        <v>44</v>
      </c>
      <c r="C27" s="3" t="s">
        <v>745</v>
      </c>
      <c r="D27" s="3">
        <v>9</v>
      </c>
      <c r="E27" s="3">
        <v>13</v>
      </c>
      <c r="F27" s="3">
        <v>4048</v>
      </c>
      <c r="G27" s="3">
        <v>854</v>
      </c>
      <c r="H27" s="3">
        <v>7943</v>
      </c>
      <c r="I27" s="3">
        <v>6560</v>
      </c>
      <c r="J27" s="3">
        <v>25</v>
      </c>
      <c r="K27" s="3">
        <v>13</v>
      </c>
      <c r="L27" s="9">
        <v>1.1000000000000001</v>
      </c>
      <c r="M27" s="134"/>
    </row>
    <row r="28" spans="2:13" x14ac:dyDescent="0.15">
      <c r="B28" s="44" t="s">
        <v>33</v>
      </c>
      <c r="C28" s="3" t="s">
        <v>745</v>
      </c>
      <c r="D28" s="3">
        <v>8</v>
      </c>
      <c r="E28" s="3">
        <v>13</v>
      </c>
      <c r="F28" s="3">
        <v>3070</v>
      </c>
      <c r="G28" s="3">
        <v>1027</v>
      </c>
      <c r="H28" s="3">
        <v>7655</v>
      </c>
      <c r="I28" s="3">
        <v>15208</v>
      </c>
      <c r="J28" s="3">
        <v>25</v>
      </c>
      <c r="K28" s="3">
        <v>15</v>
      </c>
      <c r="L28" s="9">
        <v>1.1000000000000001</v>
      </c>
      <c r="M28" s="134"/>
    </row>
    <row r="29" spans="2:13" x14ac:dyDescent="0.15">
      <c r="B29" s="44" t="s">
        <v>45</v>
      </c>
      <c r="C29" s="3" t="s">
        <v>1285</v>
      </c>
      <c r="D29" s="3">
        <v>7</v>
      </c>
      <c r="E29" s="3">
        <v>9</v>
      </c>
      <c r="F29" s="3">
        <v>3007</v>
      </c>
      <c r="G29" s="3">
        <v>900</v>
      </c>
      <c r="H29" s="3">
        <v>7740</v>
      </c>
      <c r="I29" s="3">
        <v>10155</v>
      </c>
      <c r="J29" s="3">
        <v>25</v>
      </c>
      <c r="K29" s="3">
        <v>10</v>
      </c>
      <c r="L29" s="9">
        <v>1.1000000000000001</v>
      </c>
      <c r="M29" s="134"/>
    </row>
    <row r="30" spans="2:13" x14ac:dyDescent="0.15">
      <c r="B30" s="44" t="s">
        <v>46</v>
      </c>
      <c r="C30" s="3" t="s">
        <v>747</v>
      </c>
      <c r="D30" s="3">
        <v>11</v>
      </c>
      <c r="E30" s="3">
        <v>10</v>
      </c>
      <c r="F30" s="3">
        <v>3530</v>
      </c>
      <c r="G30" s="3">
        <v>1026</v>
      </c>
      <c r="H30" s="3">
        <v>5474</v>
      </c>
      <c r="I30" s="3">
        <v>7066</v>
      </c>
      <c r="J30" s="3">
        <v>25</v>
      </c>
      <c r="K30" s="3">
        <v>13</v>
      </c>
      <c r="L30" s="9">
        <v>1.1000000000000001</v>
      </c>
      <c r="M30" s="134"/>
    </row>
    <row r="31" spans="2:13" x14ac:dyDescent="0.15">
      <c r="B31" s="44" t="s">
        <v>47</v>
      </c>
      <c r="C31" s="3" t="s">
        <v>1288</v>
      </c>
      <c r="D31" s="3">
        <v>6</v>
      </c>
      <c r="E31" s="3">
        <v>10</v>
      </c>
      <c r="F31" s="3">
        <v>1954</v>
      </c>
      <c r="G31" s="3">
        <v>679</v>
      </c>
      <c r="H31" s="3">
        <v>6553</v>
      </c>
      <c r="I31" s="3">
        <v>4576</v>
      </c>
      <c r="J31" s="3">
        <v>25</v>
      </c>
      <c r="K31" s="3">
        <v>12</v>
      </c>
      <c r="L31" s="9">
        <v>1.3</v>
      </c>
      <c r="M31" s="134"/>
    </row>
    <row r="32" spans="2:13" ht="14.25" thickBot="1" x14ac:dyDescent="0.2">
      <c r="B32" s="8" t="s">
        <v>48</v>
      </c>
      <c r="C32" s="119" t="s">
        <v>1289</v>
      </c>
      <c r="D32" s="119">
        <v>9</v>
      </c>
      <c r="E32" s="119">
        <v>11</v>
      </c>
      <c r="F32" s="119">
        <v>3656</v>
      </c>
      <c r="G32" s="119">
        <v>1529</v>
      </c>
      <c r="H32" s="119">
        <v>7780</v>
      </c>
      <c r="I32" s="119">
        <v>9245</v>
      </c>
      <c r="J32" s="119">
        <v>25</v>
      </c>
      <c r="K32" s="119">
        <v>15</v>
      </c>
      <c r="L32" s="143">
        <v>1.2</v>
      </c>
      <c r="M32" s="134"/>
    </row>
    <row r="33" spans="2:13" x14ac:dyDescent="0.15">
      <c r="B33" s="1" t="s">
        <v>1290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</row>
    <row r="34" spans="2:13" x14ac:dyDescent="0.15"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</row>
    <row r="35" spans="2:13" x14ac:dyDescent="0.15"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</row>
  </sheetData>
  <mergeCells count="16">
    <mergeCell ref="I3:L3"/>
    <mergeCell ref="F4:G4"/>
    <mergeCell ref="F5:F6"/>
    <mergeCell ref="G5:G6"/>
    <mergeCell ref="B4:B6"/>
    <mergeCell ref="C4:C6"/>
    <mergeCell ref="D5:D6"/>
    <mergeCell ref="E5:E6"/>
    <mergeCell ref="D4:E4"/>
    <mergeCell ref="H4:I4"/>
    <mergeCell ref="H5:H6"/>
    <mergeCell ref="I5:I6"/>
    <mergeCell ref="J4:L4"/>
    <mergeCell ref="J5:J6"/>
    <mergeCell ref="K5:K6"/>
    <mergeCell ref="L5:L6"/>
  </mergeCells>
  <phoneticPr fontId="9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0A09C-B142-41BB-AB51-6C097BAAB4F3}">
  <sheetPr codeName="Sheet29">
    <tabColor rgb="FFCCFFCC"/>
  </sheetPr>
  <dimension ref="A1:K345"/>
  <sheetViews>
    <sheetView showGridLines="0" topLeftCell="A326" zoomScaleNormal="100" zoomScaleSheetLayoutView="100" workbookViewId="0">
      <selection activeCell="H303" sqref="H303:I303"/>
    </sheetView>
  </sheetViews>
  <sheetFormatPr defaultColWidth="2.625" defaultRowHeight="13.5" x14ac:dyDescent="0.15"/>
  <cols>
    <col min="1" max="1" width="2.625" style="87"/>
    <col min="2" max="2" width="4.5" style="87" bestFit="1" customWidth="1"/>
    <col min="3" max="3" width="30.625" style="87" customWidth="1"/>
    <col min="4" max="4" width="18.125" style="87" customWidth="1"/>
    <col min="5" max="5" width="8.125" style="87" bestFit="1" customWidth="1"/>
    <col min="6" max="6" width="3.375" style="87" bestFit="1" customWidth="1"/>
    <col min="7" max="8" width="20.625" style="87" customWidth="1"/>
    <col min="9" max="9" width="10.25" style="87" bestFit="1" customWidth="1"/>
    <col min="10" max="10" width="3.125" style="87" customWidth="1"/>
    <col min="11" max="11" width="1.625" style="87" customWidth="1"/>
    <col min="12" max="257" width="2.625" style="87"/>
    <col min="258" max="258" width="4.5" style="87" bestFit="1" customWidth="1"/>
    <col min="259" max="259" width="30.625" style="87" customWidth="1"/>
    <col min="260" max="260" width="18.125" style="87" customWidth="1"/>
    <col min="261" max="261" width="8.125" style="87" bestFit="1" customWidth="1"/>
    <col min="262" max="262" width="3.375" style="87" bestFit="1" customWidth="1"/>
    <col min="263" max="264" width="20.625" style="87" customWidth="1"/>
    <col min="265" max="265" width="10.25" style="87" bestFit="1" customWidth="1"/>
    <col min="266" max="513" width="2.625" style="87"/>
    <col min="514" max="514" width="4.5" style="87" bestFit="1" customWidth="1"/>
    <col min="515" max="515" width="30.625" style="87" customWidth="1"/>
    <col min="516" max="516" width="18.125" style="87" customWidth="1"/>
    <col min="517" max="517" width="8.125" style="87" bestFit="1" customWidth="1"/>
    <col min="518" max="518" width="3.375" style="87" bestFit="1" customWidth="1"/>
    <col min="519" max="520" width="20.625" style="87" customWidth="1"/>
    <col min="521" max="521" width="10.25" style="87" bestFit="1" customWidth="1"/>
    <col min="522" max="769" width="2.625" style="87"/>
    <col min="770" max="770" width="4.5" style="87" bestFit="1" customWidth="1"/>
    <col min="771" max="771" width="30.625" style="87" customWidth="1"/>
    <col min="772" max="772" width="18.125" style="87" customWidth="1"/>
    <col min="773" max="773" width="8.125" style="87" bestFit="1" customWidth="1"/>
    <col min="774" max="774" width="3.375" style="87" bestFit="1" customWidth="1"/>
    <col min="775" max="776" width="20.625" style="87" customWidth="1"/>
    <col min="777" max="777" width="10.25" style="87" bestFit="1" customWidth="1"/>
    <col min="778" max="1025" width="2.625" style="87"/>
    <col min="1026" max="1026" width="4.5" style="87" bestFit="1" customWidth="1"/>
    <col min="1027" max="1027" width="30.625" style="87" customWidth="1"/>
    <col min="1028" max="1028" width="18.125" style="87" customWidth="1"/>
    <col min="1029" max="1029" width="8.125" style="87" bestFit="1" customWidth="1"/>
    <col min="1030" max="1030" width="3.375" style="87" bestFit="1" customWidth="1"/>
    <col min="1031" max="1032" width="20.625" style="87" customWidth="1"/>
    <col min="1033" max="1033" width="10.25" style="87" bestFit="1" customWidth="1"/>
    <col min="1034" max="1281" width="2.625" style="87"/>
    <col min="1282" max="1282" width="4.5" style="87" bestFit="1" customWidth="1"/>
    <col min="1283" max="1283" width="30.625" style="87" customWidth="1"/>
    <col min="1284" max="1284" width="18.125" style="87" customWidth="1"/>
    <col min="1285" max="1285" width="8.125" style="87" bestFit="1" customWidth="1"/>
    <col min="1286" max="1286" width="3.375" style="87" bestFit="1" customWidth="1"/>
    <col min="1287" max="1288" width="20.625" style="87" customWidth="1"/>
    <col min="1289" max="1289" width="10.25" style="87" bestFit="1" customWidth="1"/>
    <col min="1290" max="1537" width="2.625" style="87"/>
    <col min="1538" max="1538" width="4.5" style="87" bestFit="1" customWidth="1"/>
    <col min="1539" max="1539" width="30.625" style="87" customWidth="1"/>
    <col min="1540" max="1540" width="18.125" style="87" customWidth="1"/>
    <col min="1541" max="1541" width="8.125" style="87" bestFit="1" customWidth="1"/>
    <col min="1542" max="1542" width="3.375" style="87" bestFit="1" customWidth="1"/>
    <col min="1543" max="1544" width="20.625" style="87" customWidth="1"/>
    <col min="1545" max="1545" width="10.25" style="87" bestFit="1" customWidth="1"/>
    <col min="1546" max="1793" width="2.625" style="87"/>
    <col min="1794" max="1794" width="4.5" style="87" bestFit="1" customWidth="1"/>
    <col min="1795" max="1795" width="30.625" style="87" customWidth="1"/>
    <col min="1796" max="1796" width="18.125" style="87" customWidth="1"/>
    <col min="1797" max="1797" width="8.125" style="87" bestFit="1" customWidth="1"/>
    <col min="1798" max="1798" width="3.375" style="87" bestFit="1" customWidth="1"/>
    <col min="1799" max="1800" width="20.625" style="87" customWidth="1"/>
    <col min="1801" max="1801" width="10.25" style="87" bestFit="1" customWidth="1"/>
    <col min="1802" max="2049" width="2.625" style="87"/>
    <col min="2050" max="2050" width="4.5" style="87" bestFit="1" customWidth="1"/>
    <col min="2051" max="2051" width="30.625" style="87" customWidth="1"/>
    <col min="2052" max="2052" width="18.125" style="87" customWidth="1"/>
    <col min="2053" max="2053" width="8.125" style="87" bestFit="1" customWidth="1"/>
    <col min="2054" max="2054" width="3.375" style="87" bestFit="1" customWidth="1"/>
    <col min="2055" max="2056" width="20.625" style="87" customWidth="1"/>
    <col min="2057" max="2057" width="10.25" style="87" bestFit="1" customWidth="1"/>
    <col min="2058" max="2305" width="2.625" style="87"/>
    <col min="2306" max="2306" width="4.5" style="87" bestFit="1" customWidth="1"/>
    <col min="2307" max="2307" width="30.625" style="87" customWidth="1"/>
    <col min="2308" max="2308" width="18.125" style="87" customWidth="1"/>
    <col min="2309" max="2309" width="8.125" style="87" bestFit="1" customWidth="1"/>
    <col min="2310" max="2310" width="3.375" style="87" bestFit="1" customWidth="1"/>
    <col min="2311" max="2312" width="20.625" style="87" customWidth="1"/>
    <col min="2313" max="2313" width="10.25" style="87" bestFit="1" customWidth="1"/>
    <col min="2314" max="2561" width="2.625" style="87"/>
    <col min="2562" max="2562" width="4.5" style="87" bestFit="1" customWidth="1"/>
    <col min="2563" max="2563" width="30.625" style="87" customWidth="1"/>
    <col min="2564" max="2564" width="18.125" style="87" customWidth="1"/>
    <col min="2565" max="2565" width="8.125" style="87" bestFit="1" customWidth="1"/>
    <col min="2566" max="2566" width="3.375" style="87" bestFit="1" customWidth="1"/>
    <col min="2567" max="2568" width="20.625" style="87" customWidth="1"/>
    <col min="2569" max="2569" width="10.25" style="87" bestFit="1" customWidth="1"/>
    <col min="2570" max="2817" width="2.625" style="87"/>
    <col min="2818" max="2818" width="4.5" style="87" bestFit="1" customWidth="1"/>
    <col min="2819" max="2819" width="30.625" style="87" customWidth="1"/>
    <col min="2820" max="2820" width="18.125" style="87" customWidth="1"/>
    <col min="2821" max="2821" width="8.125" style="87" bestFit="1" customWidth="1"/>
    <col min="2822" max="2822" width="3.375" style="87" bestFit="1" customWidth="1"/>
    <col min="2823" max="2824" width="20.625" style="87" customWidth="1"/>
    <col min="2825" max="2825" width="10.25" style="87" bestFit="1" customWidth="1"/>
    <col min="2826" max="3073" width="2.625" style="87"/>
    <col min="3074" max="3074" width="4.5" style="87" bestFit="1" customWidth="1"/>
    <col min="3075" max="3075" width="30.625" style="87" customWidth="1"/>
    <col min="3076" max="3076" width="18.125" style="87" customWidth="1"/>
    <col min="3077" max="3077" width="8.125" style="87" bestFit="1" customWidth="1"/>
    <col min="3078" max="3078" width="3.375" style="87" bestFit="1" customWidth="1"/>
    <col min="3079" max="3080" width="20.625" style="87" customWidth="1"/>
    <col min="3081" max="3081" width="10.25" style="87" bestFit="1" customWidth="1"/>
    <col min="3082" max="3329" width="2.625" style="87"/>
    <col min="3330" max="3330" width="4.5" style="87" bestFit="1" customWidth="1"/>
    <col min="3331" max="3331" width="30.625" style="87" customWidth="1"/>
    <col min="3332" max="3332" width="18.125" style="87" customWidth="1"/>
    <col min="3333" max="3333" width="8.125" style="87" bestFit="1" customWidth="1"/>
    <col min="3334" max="3334" width="3.375" style="87" bestFit="1" customWidth="1"/>
    <col min="3335" max="3336" width="20.625" style="87" customWidth="1"/>
    <col min="3337" max="3337" width="10.25" style="87" bestFit="1" customWidth="1"/>
    <col min="3338" max="3585" width="2.625" style="87"/>
    <col min="3586" max="3586" width="4.5" style="87" bestFit="1" customWidth="1"/>
    <col min="3587" max="3587" width="30.625" style="87" customWidth="1"/>
    <col min="3588" max="3588" width="18.125" style="87" customWidth="1"/>
    <col min="3589" max="3589" width="8.125" style="87" bestFit="1" customWidth="1"/>
    <col min="3590" max="3590" width="3.375" style="87" bestFit="1" customWidth="1"/>
    <col min="3591" max="3592" width="20.625" style="87" customWidth="1"/>
    <col min="3593" max="3593" width="10.25" style="87" bestFit="1" customWidth="1"/>
    <col min="3594" max="3841" width="2.625" style="87"/>
    <col min="3842" max="3842" width="4.5" style="87" bestFit="1" customWidth="1"/>
    <col min="3843" max="3843" width="30.625" style="87" customWidth="1"/>
    <col min="3844" max="3844" width="18.125" style="87" customWidth="1"/>
    <col min="3845" max="3845" width="8.125" style="87" bestFit="1" customWidth="1"/>
    <col min="3846" max="3846" width="3.375" style="87" bestFit="1" customWidth="1"/>
    <col min="3847" max="3848" width="20.625" style="87" customWidth="1"/>
    <col min="3849" max="3849" width="10.25" style="87" bestFit="1" customWidth="1"/>
    <col min="3850" max="4097" width="2.625" style="87"/>
    <col min="4098" max="4098" width="4.5" style="87" bestFit="1" customWidth="1"/>
    <col min="4099" max="4099" width="30.625" style="87" customWidth="1"/>
    <col min="4100" max="4100" width="18.125" style="87" customWidth="1"/>
    <col min="4101" max="4101" width="8.125" style="87" bestFit="1" customWidth="1"/>
    <col min="4102" max="4102" width="3.375" style="87" bestFit="1" customWidth="1"/>
    <col min="4103" max="4104" width="20.625" style="87" customWidth="1"/>
    <col min="4105" max="4105" width="10.25" style="87" bestFit="1" customWidth="1"/>
    <col min="4106" max="4353" width="2.625" style="87"/>
    <col min="4354" max="4354" width="4.5" style="87" bestFit="1" customWidth="1"/>
    <col min="4355" max="4355" width="30.625" style="87" customWidth="1"/>
    <col min="4356" max="4356" width="18.125" style="87" customWidth="1"/>
    <col min="4357" max="4357" width="8.125" style="87" bestFit="1" customWidth="1"/>
    <col min="4358" max="4358" width="3.375" style="87" bestFit="1" customWidth="1"/>
    <col min="4359" max="4360" width="20.625" style="87" customWidth="1"/>
    <col min="4361" max="4361" width="10.25" style="87" bestFit="1" customWidth="1"/>
    <col min="4362" max="4609" width="2.625" style="87"/>
    <col min="4610" max="4610" width="4.5" style="87" bestFit="1" customWidth="1"/>
    <col min="4611" max="4611" width="30.625" style="87" customWidth="1"/>
    <col min="4612" max="4612" width="18.125" style="87" customWidth="1"/>
    <col min="4613" max="4613" width="8.125" style="87" bestFit="1" customWidth="1"/>
    <col min="4614" max="4614" width="3.375" style="87" bestFit="1" customWidth="1"/>
    <col min="4615" max="4616" width="20.625" style="87" customWidth="1"/>
    <col min="4617" max="4617" width="10.25" style="87" bestFit="1" customWidth="1"/>
    <col min="4618" max="4865" width="2.625" style="87"/>
    <col min="4866" max="4866" width="4.5" style="87" bestFit="1" customWidth="1"/>
    <col min="4867" max="4867" width="30.625" style="87" customWidth="1"/>
    <col min="4868" max="4868" width="18.125" style="87" customWidth="1"/>
    <col min="4869" max="4869" width="8.125" style="87" bestFit="1" customWidth="1"/>
    <col min="4870" max="4870" width="3.375" style="87" bestFit="1" customWidth="1"/>
    <col min="4871" max="4872" width="20.625" style="87" customWidth="1"/>
    <col min="4873" max="4873" width="10.25" style="87" bestFit="1" customWidth="1"/>
    <col min="4874" max="5121" width="2.625" style="87"/>
    <col min="5122" max="5122" width="4.5" style="87" bestFit="1" customWidth="1"/>
    <col min="5123" max="5123" width="30.625" style="87" customWidth="1"/>
    <col min="5124" max="5124" width="18.125" style="87" customWidth="1"/>
    <col min="5125" max="5125" width="8.125" style="87" bestFit="1" customWidth="1"/>
    <col min="5126" max="5126" width="3.375" style="87" bestFit="1" customWidth="1"/>
    <col min="5127" max="5128" width="20.625" style="87" customWidth="1"/>
    <col min="5129" max="5129" width="10.25" style="87" bestFit="1" customWidth="1"/>
    <col min="5130" max="5377" width="2.625" style="87"/>
    <col min="5378" max="5378" width="4.5" style="87" bestFit="1" customWidth="1"/>
    <col min="5379" max="5379" width="30.625" style="87" customWidth="1"/>
    <col min="5380" max="5380" width="18.125" style="87" customWidth="1"/>
    <col min="5381" max="5381" width="8.125" style="87" bestFit="1" customWidth="1"/>
    <col min="5382" max="5382" width="3.375" style="87" bestFit="1" customWidth="1"/>
    <col min="5383" max="5384" width="20.625" style="87" customWidth="1"/>
    <col min="5385" max="5385" width="10.25" style="87" bestFit="1" customWidth="1"/>
    <col min="5386" max="5633" width="2.625" style="87"/>
    <col min="5634" max="5634" width="4.5" style="87" bestFit="1" customWidth="1"/>
    <col min="5635" max="5635" width="30.625" style="87" customWidth="1"/>
    <col min="5636" max="5636" width="18.125" style="87" customWidth="1"/>
    <col min="5637" max="5637" width="8.125" style="87" bestFit="1" customWidth="1"/>
    <col min="5638" max="5638" width="3.375" style="87" bestFit="1" customWidth="1"/>
    <col min="5639" max="5640" width="20.625" style="87" customWidth="1"/>
    <col min="5641" max="5641" width="10.25" style="87" bestFit="1" customWidth="1"/>
    <col min="5642" max="5889" width="2.625" style="87"/>
    <col min="5890" max="5890" width="4.5" style="87" bestFit="1" customWidth="1"/>
    <col min="5891" max="5891" width="30.625" style="87" customWidth="1"/>
    <col min="5892" max="5892" width="18.125" style="87" customWidth="1"/>
    <col min="5893" max="5893" width="8.125" style="87" bestFit="1" customWidth="1"/>
    <col min="5894" max="5894" width="3.375" style="87" bestFit="1" customWidth="1"/>
    <col min="5895" max="5896" width="20.625" style="87" customWidth="1"/>
    <col min="5897" max="5897" width="10.25" style="87" bestFit="1" customWidth="1"/>
    <col min="5898" max="6145" width="2.625" style="87"/>
    <col min="6146" max="6146" width="4.5" style="87" bestFit="1" customWidth="1"/>
    <col min="6147" max="6147" width="30.625" style="87" customWidth="1"/>
    <col min="6148" max="6148" width="18.125" style="87" customWidth="1"/>
    <col min="6149" max="6149" width="8.125" style="87" bestFit="1" customWidth="1"/>
    <col min="6150" max="6150" width="3.375" style="87" bestFit="1" customWidth="1"/>
    <col min="6151" max="6152" width="20.625" style="87" customWidth="1"/>
    <col min="6153" max="6153" width="10.25" style="87" bestFit="1" customWidth="1"/>
    <col min="6154" max="6401" width="2.625" style="87"/>
    <col min="6402" max="6402" width="4.5" style="87" bestFit="1" customWidth="1"/>
    <col min="6403" max="6403" width="30.625" style="87" customWidth="1"/>
    <col min="6404" max="6404" width="18.125" style="87" customWidth="1"/>
    <col min="6405" max="6405" width="8.125" style="87" bestFit="1" customWidth="1"/>
    <col min="6406" max="6406" width="3.375" style="87" bestFit="1" customWidth="1"/>
    <col min="6407" max="6408" width="20.625" style="87" customWidth="1"/>
    <col min="6409" max="6409" width="10.25" style="87" bestFit="1" customWidth="1"/>
    <col min="6410" max="6657" width="2.625" style="87"/>
    <col min="6658" max="6658" width="4.5" style="87" bestFit="1" customWidth="1"/>
    <col min="6659" max="6659" width="30.625" style="87" customWidth="1"/>
    <col min="6660" max="6660" width="18.125" style="87" customWidth="1"/>
    <col min="6661" max="6661" width="8.125" style="87" bestFit="1" customWidth="1"/>
    <col min="6662" max="6662" width="3.375" style="87" bestFit="1" customWidth="1"/>
    <col min="6663" max="6664" width="20.625" style="87" customWidth="1"/>
    <col min="6665" max="6665" width="10.25" style="87" bestFit="1" customWidth="1"/>
    <col min="6666" max="6913" width="2.625" style="87"/>
    <col min="6914" max="6914" width="4.5" style="87" bestFit="1" customWidth="1"/>
    <col min="6915" max="6915" width="30.625" style="87" customWidth="1"/>
    <col min="6916" max="6916" width="18.125" style="87" customWidth="1"/>
    <col min="6917" max="6917" width="8.125" style="87" bestFit="1" customWidth="1"/>
    <col min="6918" max="6918" width="3.375" style="87" bestFit="1" customWidth="1"/>
    <col min="6919" max="6920" width="20.625" style="87" customWidth="1"/>
    <col min="6921" max="6921" width="10.25" style="87" bestFit="1" customWidth="1"/>
    <col min="6922" max="7169" width="2.625" style="87"/>
    <col min="7170" max="7170" width="4.5" style="87" bestFit="1" customWidth="1"/>
    <col min="7171" max="7171" width="30.625" style="87" customWidth="1"/>
    <col min="7172" max="7172" width="18.125" style="87" customWidth="1"/>
    <col min="7173" max="7173" width="8.125" style="87" bestFit="1" customWidth="1"/>
    <col min="7174" max="7174" width="3.375" style="87" bestFit="1" customWidth="1"/>
    <col min="7175" max="7176" width="20.625" style="87" customWidth="1"/>
    <col min="7177" max="7177" width="10.25" style="87" bestFit="1" customWidth="1"/>
    <col min="7178" max="7425" width="2.625" style="87"/>
    <col min="7426" max="7426" width="4.5" style="87" bestFit="1" customWidth="1"/>
    <col min="7427" max="7427" width="30.625" style="87" customWidth="1"/>
    <col min="7428" max="7428" width="18.125" style="87" customWidth="1"/>
    <col min="7429" max="7429" width="8.125" style="87" bestFit="1" customWidth="1"/>
    <col min="7430" max="7430" width="3.375" style="87" bestFit="1" customWidth="1"/>
    <col min="7431" max="7432" width="20.625" style="87" customWidth="1"/>
    <col min="7433" max="7433" width="10.25" style="87" bestFit="1" customWidth="1"/>
    <col min="7434" max="7681" width="2.625" style="87"/>
    <col min="7682" max="7682" width="4.5" style="87" bestFit="1" customWidth="1"/>
    <col min="7683" max="7683" width="30.625" style="87" customWidth="1"/>
    <col min="7684" max="7684" width="18.125" style="87" customWidth="1"/>
    <col min="7685" max="7685" width="8.125" style="87" bestFit="1" customWidth="1"/>
    <col min="7686" max="7686" width="3.375" style="87" bestFit="1" customWidth="1"/>
    <col min="7687" max="7688" width="20.625" style="87" customWidth="1"/>
    <col min="7689" max="7689" width="10.25" style="87" bestFit="1" customWidth="1"/>
    <col min="7690" max="7937" width="2.625" style="87"/>
    <col min="7938" max="7938" width="4.5" style="87" bestFit="1" customWidth="1"/>
    <col min="7939" max="7939" width="30.625" style="87" customWidth="1"/>
    <col min="7940" max="7940" width="18.125" style="87" customWidth="1"/>
    <col min="7941" max="7941" width="8.125" style="87" bestFit="1" customWidth="1"/>
    <col min="7942" max="7942" width="3.375" style="87" bestFit="1" customWidth="1"/>
    <col min="7943" max="7944" width="20.625" style="87" customWidth="1"/>
    <col min="7945" max="7945" width="10.25" style="87" bestFit="1" customWidth="1"/>
    <col min="7946" max="8193" width="2.625" style="87"/>
    <col min="8194" max="8194" width="4.5" style="87" bestFit="1" customWidth="1"/>
    <col min="8195" max="8195" width="30.625" style="87" customWidth="1"/>
    <col min="8196" max="8196" width="18.125" style="87" customWidth="1"/>
    <col min="8197" max="8197" width="8.125" style="87" bestFit="1" customWidth="1"/>
    <col min="8198" max="8198" width="3.375" style="87" bestFit="1" customWidth="1"/>
    <col min="8199" max="8200" width="20.625" style="87" customWidth="1"/>
    <col min="8201" max="8201" width="10.25" style="87" bestFit="1" customWidth="1"/>
    <col min="8202" max="8449" width="2.625" style="87"/>
    <col min="8450" max="8450" width="4.5" style="87" bestFit="1" customWidth="1"/>
    <col min="8451" max="8451" width="30.625" style="87" customWidth="1"/>
    <col min="8452" max="8452" width="18.125" style="87" customWidth="1"/>
    <col min="8453" max="8453" width="8.125" style="87" bestFit="1" customWidth="1"/>
    <col min="8454" max="8454" width="3.375" style="87" bestFit="1" customWidth="1"/>
    <col min="8455" max="8456" width="20.625" style="87" customWidth="1"/>
    <col min="8457" max="8457" width="10.25" style="87" bestFit="1" customWidth="1"/>
    <col min="8458" max="8705" width="2.625" style="87"/>
    <col min="8706" max="8706" width="4.5" style="87" bestFit="1" customWidth="1"/>
    <col min="8707" max="8707" width="30.625" style="87" customWidth="1"/>
    <col min="8708" max="8708" width="18.125" style="87" customWidth="1"/>
    <col min="8709" max="8709" width="8.125" style="87" bestFit="1" customWidth="1"/>
    <col min="8710" max="8710" width="3.375" style="87" bestFit="1" customWidth="1"/>
    <col min="8711" max="8712" width="20.625" style="87" customWidth="1"/>
    <col min="8713" max="8713" width="10.25" style="87" bestFit="1" customWidth="1"/>
    <col min="8714" max="8961" width="2.625" style="87"/>
    <col min="8962" max="8962" width="4.5" style="87" bestFit="1" customWidth="1"/>
    <col min="8963" max="8963" width="30.625" style="87" customWidth="1"/>
    <col min="8964" max="8964" width="18.125" style="87" customWidth="1"/>
    <col min="8965" max="8965" width="8.125" style="87" bestFit="1" customWidth="1"/>
    <col min="8966" max="8966" width="3.375" style="87" bestFit="1" customWidth="1"/>
    <col min="8967" max="8968" width="20.625" style="87" customWidth="1"/>
    <col min="8969" max="8969" width="10.25" style="87" bestFit="1" customWidth="1"/>
    <col min="8970" max="9217" width="2.625" style="87"/>
    <col min="9218" max="9218" width="4.5" style="87" bestFit="1" customWidth="1"/>
    <col min="9219" max="9219" width="30.625" style="87" customWidth="1"/>
    <col min="9220" max="9220" width="18.125" style="87" customWidth="1"/>
    <col min="9221" max="9221" width="8.125" style="87" bestFit="1" customWidth="1"/>
    <col min="9222" max="9222" width="3.375" style="87" bestFit="1" customWidth="1"/>
    <col min="9223" max="9224" width="20.625" style="87" customWidth="1"/>
    <col min="9225" max="9225" width="10.25" style="87" bestFit="1" customWidth="1"/>
    <col min="9226" max="9473" width="2.625" style="87"/>
    <col min="9474" max="9474" width="4.5" style="87" bestFit="1" customWidth="1"/>
    <col min="9475" max="9475" width="30.625" style="87" customWidth="1"/>
    <col min="9476" max="9476" width="18.125" style="87" customWidth="1"/>
    <col min="9477" max="9477" width="8.125" style="87" bestFit="1" customWidth="1"/>
    <col min="9478" max="9478" width="3.375" style="87" bestFit="1" customWidth="1"/>
    <col min="9479" max="9480" width="20.625" style="87" customWidth="1"/>
    <col min="9481" max="9481" width="10.25" style="87" bestFit="1" customWidth="1"/>
    <col min="9482" max="9729" width="2.625" style="87"/>
    <col min="9730" max="9730" width="4.5" style="87" bestFit="1" customWidth="1"/>
    <col min="9731" max="9731" width="30.625" style="87" customWidth="1"/>
    <col min="9732" max="9732" width="18.125" style="87" customWidth="1"/>
    <col min="9733" max="9733" width="8.125" style="87" bestFit="1" customWidth="1"/>
    <col min="9734" max="9734" width="3.375" style="87" bestFit="1" customWidth="1"/>
    <col min="9735" max="9736" width="20.625" style="87" customWidth="1"/>
    <col min="9737" max="9737" width="10.25" style="87" bestFit="1" customWidth="1"/>
    <col min="9738" max="9985" width="2.625" style="87"/>
    <col min="9986" max="9986" width="4.5" style="87" bestFit="1" customWidth="1"/>
    <col min="9987" max="9987" width="30.625" style="87" customWidth="1"/>
    <col min="9988" max="9988" width="18.125" style="87" customWidth="1"/>
    <col min="9989" max="9989" width="8.125" style="87" bestFit="1" customWidth="1"/>
    <col min="9990" max="9990" width="3.375" style="87" bestFit="1" customWidth="1"/>
    <col min="9991" max="9992" width="20.625" style="87" customWidth="1"/>
    <col min="9993" max="9993" width="10.25" style="87" bestFit="1" customWidth="1"/>
    <col min="9994" max="10241" width="2.625" style="87"/>
    <col min="10242" max="10242" width="4.5" style="87" bestFit="1" customWidth="1"/>
    <col min="10243" max="10243" width="30.625" style="87" customWidth="1"/>
    <col min="10244" max="10244" width="18.125" style="87" customWidth="1"/>
    <col min="10245" max="10245" width="8.125" style="87" bestFit="1" customWidth="1"/>
    <col min="10246" max="10246" width="3.375" style="87" bestFit="1" customWidth="1"/>
    <col min="10247" max="10248" width="20.625" style="87" customWidth="1"/>
    <col min="10249" max="10249" width="10.25" style="87" bestFit="1" customWidth="1"/>
    <col min="10250" max="10497" width="2.625" style="87"/>
    <col min="10498" max="10498" width="4.5" style="87" bestFit="1" customWidth="1"/>
    <col min="10499" max="10499" width="30.625" style="87" customWidth="1"/>
    <col min="10500" max="10500" width="18.125" style="87" customWidth="1"/>
    <col min="10501" max="10501" width="8.125" style="87" bestFit="1" customWidth="1"/>
    <col min="10502" max="10502" width="3.375" style="87" bestFit="1" customWidth="1"/>
    <col min="10503" max="10504" width="20.625" style="87" customWidth="1"/>
    <col min="10505" max="10505" width="10.25" style="87" bestFit="1" customWidth="1"/>
    <col min="10506" max="10753" width="2.625" style="87"/>
    <col min="10754" max="10754" width="4.5" style="87" bestFit="1" customWidth="1"/>
    <col min="10755" max="10755" width="30.625" style="87" customWidth="1"/>
    <col min="10756" max="10756" width="18.125" style="87" customWidth="1"/>
    <col min="10757" max="10757" width="8.125" style="87" bestFit="1" customWidth="1"/>
    <col min="10758" max="10758" width="3.375" style="87" bestFit="1" customWidth="1"/>
    <col min="10759" max="10760" width="20.625" style="87" customWidth="1"/>
    <col min="10761" max="10761" width="10.25" style="87" bestFit="1" customWidth="1"/>
    <col min="10762" max="11009" width="2.625" style="87"/>
    <col min="11010" max="11010" width="4.5" style="87" bestFit="1" customWidth="1"/>
    <col min="11011" max="11011" width="30.625" style="87" customWidth="1"/>
    <col min="11012" max="11012" width="18.125" style="87" customWidth="1"/>
    <col min="11013" max="11013" width="8.125" style="87" bestFit="1" customWidth="1"/>
    <col min="11014" max="11014" width="3.375" style="87" bestFit="1" customWidth="1"/>
    <col min="11015" max="11016" width="20.625" style="87" customWidth="1"/>
    <col min="11017" max="11017" width="10.25" style="87" bestFit="1" customWidth="1"/>
    <col min="11018" max="11265" width="2.625" style="87"/>
    <col min="11266" max="11266" width="4.5" style="87" bestFit="1" customWidth="1"/>
    <col min="11267" max="11267" width="30.625" style="87" customWidth="1"/>
    <col min="11268" max="11268" width="18.125" style="87" customWidth="1"/>
    <col min="11269" max="11269" width="8.125" style="87" bestFit="1" customWidth="1"/>
    <col min="11270" max="11270" width="3.375" style="87" bestFit="1" customWidth="1"/>
    <col min="11271" max="11272" width="20.625" style="87" customWidth="1"/>
    <col min="11273" max="11273" width="10.25" style="87" bestFit="1" customWidth="1"/>
    <col min="11274" max="11521" width="2.625" style="87"/>
    <col min="11522" max="11522" width="4.5" style="87" bestFit="1" customWidth="1"/>
    <col min="11523" max="11523" width="30.625" style="87" customWidth="1"/>
    <col min="11524" max="11524" width="18.125" style="87" customWidth="1"/>
    <col min="11525" max="11525" width="8.125" style="87" bestFit="1" customWidth="1"/>
    <col min="11526" max="11526" width="3.375" style="87" bestFit="1" customWidth="1"/>
    <col min="11527" max="11528" width="20.625" style="87" customWidth="1"/>
    <col min="11529" max="11529" width="10.25" style="87" bestFit="1" customWidth="1"/>
    <col min="11530" max="11777" width="2.625" style="87"/>
    <col min="11778" max="11778" width="4.5" style="87" bestFit="1" customWidth="1"/>
    <col min="11779" max="11779" width="30.625" style="87" customWidth="1"/>
    <col min="11780" max="11780" width="18.125" style="87" customWidth="1"/>
    <col min="11781" max="11781" width="8.125" style="87" bestFit="1" customWidth="1"/>
    <col min="11782" max="11782" width="3.375" style="87" bestFit="1" customWidth="1"/>
    <col min="11783" max="11784" width="20.625" style="87" customWidth="1"/>
    <col min="11785" max="11785" width="10.25" style="87" bestFit="1" customWidth="1"/>
    <col min="11786" max="12033" width="2.625" style="87"/>
    <col min="12034" max="12034" width="4.5" style="87" bestFit="1" customWidth="1"/>
    <col min="12035" max="12035" width="30.625" style="87" customWidth="1"/>
    <col min="12036" max="12036" width="18.125" style="87" customWidth="1"/>
    <col min="12037" max="12037" width="8.125" style="87" bestFit="1" customWidth="1"/>
    <col min="12038" max="12038" width="3.375" style="87" bestFit="1" customWidth="1"/>
    <col min="12039" max="12040" width="20.625" style="87" customWidth="1"/>
    <col min="12041" max="12041" width="10.25" style="87" bestFit="1" customWidth="1"/>
    <col min="12042" max="12289" width="2.625" style="87"/>
    <col min="12290" max="12290" width="4.5" style="87" bestFit="1" customWidth="1"/>
    <col min="12291" max="12291" width="30.625" style="87" customWidth="1"/>
    <col min="12292" max="12292" width="18.125" style="87" customWidth="1"/>
    <col min="12293" max="12293" width="8.125" style="87" bestFit="1" customWidth="1"/>
    <col min="12294" max="12294" width="3.375" style="87" bestFit="1" customWidth="1"/>
    <col min="12295" max="12296" width="20.625" style="87" customWidth="1"/>
    <col min="12297" max="12297" width="10.25" style="87" bestFit="1" customWidth="1"/>
    <col min="12298" max="12545" width="2.625" style="87"/>
    <col min="12546" max="12546" width="4.5" style="87" bestFit="1" customWidth="1"/>
    <col min="12547" max="12547" width="30.625" style="87" customWidth="1"/>
    <col min="12548" max="12548" width="18.125" style="87" customWidth="1"/>
    <col min="12549" max="12549" width="8.125" style="87" bestFit="1" customWidth="1"/>
    <col min="12550" max="12550" width="3.375" style="87" bestFit="1" customWidth="1"/>
    <col min="12551" max="12552" width="20.625" style="87" customWidth="1"/>
    <col min="12553" max="12553" width="10.25" style="87" bestFit="1" customWidth="1"/>
    <col min="12554" max="12801" width="2.625" style="87"/>
    <col min="12802" max="12802" width="4.5" style="87" bestFit="1" customWidth="1"/>
    <col min="12803" max="12803" width="30.625" style="87" customWidth="1"/>
    <col min="12804" max="12804" width="18.125" style="87" customWidth="1"/>
    <col min="12805" max="12805" width="8.125" style="87" bestFit="1" customWidth="1"/>
    <col min="12806" max="12806" width="3.375" style="87" bestFit="1" customWidth="1"/>
    <col min="12807" max="12808" width="20.625" style="87" customWidth="1"/>
    <col min="12809" max="12809" width="10.25" style="87" bestFit="1" customWidth="1"/>
    <col min="12810" max="13057" width="2.625" style="87"/>
    <col min="13058" max="13058" width="4.5" style="87" bestFit="1" customWidth="1"/>
    <col min="13059" max="13059" width="30.625" style="87" customWidth="1"/>
    <col min="13060" max="13060" width="18.125" style="87" customWidth="1"/>
    <col min="13061" max="13061" width="8.125" style="87" bestFit="1" customWidth="1"/>
    <col min="13062" max="13062" width="3.375" style="87" bestFit="1" customWidth="1"/>
    <col min="13063" max="13064" width="20.625" style="87" customWidth="1"/>
    <col min="13065" max="13065" width="10.25" style="87" bestFit="1" customWidth="1"/>
    <col min="13066" max="13313" width="2.625" style="87"/>
    <col min="13314" max="13314" width="4.5" style="87" bestFit="1" customWidth="1"/>
    <col min="13315" max="13315" width="30.625" style="87" customWidth="1"/>
    <col min="13316" max="13316" width="18.125" style="87" customWidth="1"/>
    <col min="13317" max="13317" width="8.125" style="87" bestFit="1" customWidth="1"/>
    <col min="13318" max="13318" width="3.375" style="87" bestFit="1" customWidth="1"/>
    <col min="13319" max="13320" width="20.625" style="87" customWidth="1"/>
    <col min="13321" max="13321" width="10.25" style="87" bestFit="1" customWidth="1"/>
    <col min="13322" max="13569" width="2.625" style="87"/>
    <col min="13570" max="13570" width="4.5" style="87" bestFit="1" customWidth="1"/>
    <col min="13571" max="13571" width="30.625" style="87" customWidth="1"/>
    <col min="13572" max="13572" width="18.125" style="87" customWidth="1"/>
    <col min="13573" max="13573" width="8.125" style="87" bestFit="1" customWidth="1"/>
    <col min="13574" max="13574" width="3.375" style="87" bestFit="1" customWidth="1"/>
    <col min="13575" max="13576" width="20.625" style="87" customWidth="1"/>
    <col min="13577" max="13577" width="10.25" style="87" bestFit="1" customWidth="1"/>
    <col min="13578" max="13825" width="2.625" style="87"/>
    <col min="13826" max="13826" width="4.5" style="87" bestFit="1" customWidth="1"/>
    <col min="13827" max="13827" width="30.625" style="87" customWidth="1"/>
    <col min="13828" max="13828" width="18.125" style="87" customWidth="1"/>
    <col min="13829" max="13829" width="8.125" style="87" bestFit="1" customWidth="1"/>
    <col min="13830" max="13830" width="3.375" style="87" bestFit="1" customWidth="1"/>
    <col min="13831" max="13832" width="20.625" style="87" customWidth="1"/>
    <col min="13833" max="13833" width="10.25" style="87" bestFit="1" customWidth="1"/>
    <col min="13834" max="14081" width="2.625" style="87"/>
    <col min="14082" max="14082" width="4.5" style="87" bestFit="1" customWidth="1"/>
    <col min="14083" max="14083" width="30.625" style="87" customWidth="1"/>
    <col min="14084" max="14084" width="18.125" style="87" customWidth="1"/>
    <col min="14085" max="14085" width="8.125" style="87" bestFit="1" customWidth="1"/>
    <col min="14086" max="14086" width="3.375" style="87" bestFit="1" customWidth="1"/>
    <col min="14087" max="14088" width="20.625" style="87" customWidth="1"/>
    <col min="14089" max="14089" width="10.25" style="87" bestFit="1" customWidth="1"/>
    <col min="14090" max="14337" width="2.625" style="87"/>
    <col min="14338" max="14338" width="4.5" style="87" bestFit="1" customWidth="1"/>
    <col min="14339" max="14339" width="30.625" style="87" customWidth="1"/>
    <col min="14340" max="14340" width="18.125" style="87" customWidth="1"/>
    <col min="14341" max="14341" width="8.125" style="87" bestFit="1" customWidth="1"/>
    <col min="14342" max="14342" width="3.375" style="87" bestFit="1" customWidth="1"/>
    <col min="14343" max="14344" width="20.625" style="87" customWidth="1"/>
    <col min="14345" max="14345" width="10.25" style="87" bestFit="1" customWidth="1"/>
    <col min="14346" max="14593" width="2.625" style="87"/>
    <col min="14594" max="14594" width="4.5" style="87" bestFit="1" customWidth="1"/>
    <col min="14595" max="14595" width="30.625" style="87" customWidth="1"/>
    <col min="14596" max="14596" width="18.125" style="87" customWidth="1"/>
    <col min="14597" max="14597" width="8.125" style="87" bestFit="1" customWidth="1"/>
    <col min="14598" max="14598" width="3.375" style="87" bestFit="1" customWidth="1"/>
    <col min="14599" max="14600" width="20.625" style="87" customWidth="1"/>
    <col min="14601" max="14601" width="10.25" style="87" bestFit="1" customWidth="1"/>
    <col min="14602" max="14849" width="2.625" style="87"/>
    <col min="14850" max="14850" width="4.5" style="87" bestFit="1" customWidth="1"/>
    <col min="14851" max="14851" width="30.625" style="87" customWidth="1"/>
    <col min="14852" max="14852" width="18.125" style="87" customWidth="1"/>
    <col min="14853" max="14853" width="8.125" style="87" bestFit="1" customWidth="1"/>
    <col min="14854" max="14854" width="3.375" style="87" bestFit="1" customWidth="1"/>
    <col min="14855" max="14856" width="20.625" style="87" customWidth="1"/>
    <col min="14857" max="14857" width="10.25" style="87" bestFit="1" customWidth="1"/>
    <col min="14858" max="15105" width="2.625" style="87"/>
    <col min="15106" max="15106" width="4.5" style="87" bestFit="1" customWidth="1"/>
    <col min="15107" max="15107" width="30.625" style="87" customWidth="1"/>
    <col min="15108" max="15108" width="18.125" style="87" customWidth="1"/>
    <col min="15109" max="15109" width="8.125" style="87" bestFit="1" customWidth="1"/>
    <col min="15110" max="15110" width="3.375" style="87" bestFit="1" customWidth="1"/>
    <col min="15111" max="15112" width="20.625" style="87" customWidth="1"/>
    <col min="15113" max="15113" width="10.25" style="87" bestFit="1" customWidth="1"/>
    <col min="15114" max="15361" width="2.625" style="87"/>
    <col min="15362" max="15362" width="4.5" style="87" bestFit="1" customWidth="1"/>
    <col min="15363" max="15363" width="30.625" style="87" customWidth="1"/>
    <col min="15364" max="15364" width="18.125" style="87" customWidth="1"/>
    <col min="15365" max="15365" width="8.125" style="87" bestFit="1" customWidth="1"/>
    <col min="15366" max="15366" width="3.375" style="87" bestFit="1" customWidth="1"/>
    <col min="15367" max="15368" width="20.625" style="87" customWidth="1"/>
    <col min="15369" max="15369" width="10.25" style="87" bestFit="1" customWidth="1"/>
    <col min="15370" max="15617" width="2.625" style="87"/>
    <col min="15618" max="15618" width="4.5" style="87" bestFit="1" customWidth="1"/>
    <col min="15619" max="15619" width="30.625" style="87" customWidth="1"/>
    <col min="15620" max="15620" width="18.125" style="87" customWidth="1"/>
    <col min="15621" max="15621" width="8.125" style="87" bestFit="1" customWidth="1"/>
    <col min="15622" max="15622" width="3.375" style="87" bestFit="1" customWidth="1"/>
    <col min="15623" max="15624" width="20.625" style="87" customWidth="1"/>
    <col min="15625" max="15625" width="10.25" style="87" bestFit="1" customWidth="1"/>
    <col min="15626" max="15873" width="2.625" style="87"/>
    <col min="15874" max="15874" width="4.5" style="87" bestFit="1" customWidth="1"/>
    <col min="15875" max="15875" width="30.625" style="87" customWidth="1"/>
    <col min="15876" max="15876" width="18.125" style="87" customWidth="1"/>
    <col min="15877" max="15877" width="8.125" style="87" bestFit="1" customWidth="1"/>
    <col min="15878" max="15878" width="3.375" style="87" bestFit="1" customWidth="1"/>
    <col min="15879" max="15880" width="20.625" style="87" customWidth="1"/>
    <col min="15881" max="15881" width="10.25" style="87" bestFit="1" customWidth="1"/>
    <col min="15882" max="16129" width="2.625" style="87"/>
    <col min="16130" max="16130" width="4.5" style="87" bestFit="1" customWidth="1"/>
    <col min="16131" max="16131" width="30.625" style="87" customWidth="1"/>
    <col min="16132" max="16132" width="18.125" style="87" customWidth="1"/>
    <col min="16133" max="16133" width="8.125" style="87" bestFit="1" customWidth="1"/>
    <col min="16134" max="16134" width="3.375" style="87" bestFit="1" customWidth="1"/>
    <col min="16135" max="16136" width="20.625" style="87" customWidth="1"/>
    <col min="16137" max="16137" width="10.25" style="87" bestFit="1" customWidth="1"/>
    <col min="16138" max="16384" width="2.625" style="87"/>
  </cols>
  <sheetData>
    <row r="1" spans="1:11" x14ac:dyDescent="0.15">
      <c r="A1" s="127"/>
      <c r="B1" s="127"/>
      <c r="C1" s="127"/>
      <c r="D1" s="127"/>
      <c r="E1" s="127"/>
      <c r="F1" s="127"/>
      <c r="G1" s="127"/>
      <c r="H1" s="127"/>
      <c r="I1" s="127"/>
      <c r="J1" s="127"/>
    </row>
    <row r="2" spans="1:11" x14ac:dyDescent="0.15">
      <c r="A2" s="127"/>
      <c r="B2" s="130" t="s">
        <v>1184</v>
      </c>
      <c r="C2" s="130"/>
      <c r="D2" s="128"/>
      <c r="E2" s="128"/>
      <c r="F2" s="128"/>
      <c r="G2" s="128"/>
      <c r="H2" s="128"/>
      <c r="I2" s="128"/>
      <c r="J2" s="128"/>
    </row>
    <row r="3" spans="1:11" ht="20.100000000000001" customHeight="1" thickBot="1" x14ac:dyDescent="0.2">
      <c r="A3" s="127"/>
      <c r="B3" s="182" t="s">
        <v>461</v>
      </c>
      <c r="C3" s="182"/>
      <c r="D3" s="183"/>
      <c r="E3" s="183"/>
      <c r="F3" s="183"/>
      <c r="G3" s="183"/>
      <c r="H3" s="359">
        <v>44932</v>
      </c>
      <c r="I3" s="359"/>
      <c r="J3" s="131"/>
      <c r="K3" s="113"/>
    </row>
    <row r="4" spans="1:11" x14ac:dyDescent="0.15">
      <c r="A4" s="201"/>
      <c r="B4" s="184" t="s">
        <v>1366</v>
      </c>
      <c r="C4" s="185" t="s">
        <v>733</v>
      </c>
      <c r="D4" s="185" t="s">
        <v>734</v>
      </c>
      <c r="E4" s="358" t="s">
        <v>735</v>
      </c>
      <c r="F4" s="358"/>
      <c r="G4" s="185" t="s">
        <v>754</v>
      </c>
      <c r="H4" s="185" t="s">
        <v>737</v>
      </c>
      <c r="I4" s="186" t="s">
        <v>738</v>
      </c>
      <c r="J4" s="128"/>
    </row>
    <row r="5" spans="1:11" x14ac:dyDescent="0.15">
      <c r="A5" s="201"/>
      <c r="B5" s="193">
        <v>1</v>
      </c>
      <c r="C5" s="187" t="s">
        <v>424</v>
      </c>
      <c r="D5" s="188" t="s">
        <v>435</v>
      </c>
      <c r="E5" s="189">
        <v>1</v>
      </c>
      <c r="F5" s="190" t="s">
        <v>441</v>
      </c>
      <c r="G5" s="188" t="s">
        <v>446</v>
      </c>
      <c r="H5" s="188" t="s">
        <v>455</v>
      </c>
      <c r="I5" s="191">
        <v>19082</v>
      </c>
      <c r="J5" s="128"/>
    </row>
    <row r="6" spans="1:11" x14ac:dyDescent="0.15">
      <c r="A6" s="201"/>
      <c r="B6" s="193">
        <v>2</v>
      </c>
      <c r="C6" s="187" t="s">
        <v>1367</v>
      </c>
      <c r="D6" s="194" t="s">
        <v>436</v>
      </c>
      <c r="E6" s="189">
        <v>1</v>
      </c>
      <c r="F6" s="190" t="s">
        <v>441</v>
      </c>
      <c r="G6" s="194" t="s">
        <v>448</v>
      </c>
      <c r="H6" s="194" t="s">
        <v>457</v>
      </c>
      <c r="I6" s="192">
        <v>2797</v>
      </c>
      <c r="J6" s="128"/>
    </row>
    <row r="7" spans="1:11" x14ac:dyDescent="0.15">
      <c r="A7" s="201"/>
      <c r="B7" s="193">
        <v>3</v>
      </c>
      <c r="C7" s="187" t="s">
        <v>425</v>
      </c>
      <c r="D7" s="194" t="s">
        <v>436</v>
      </c>
      <c r="E7" s="189">
        <v>1</v>
      </c>
      <c r="F7" s="190" t="s">
        <v>441</v>
      </c>
      <c r="G7" s="194" t="s">
        <v>447</v>
      </c>
      <c r="H7" s="194" t="s">
        <v>456</v>
      </c>
      <c r="I7" s="192">
        <v>8139</v>
      </c>
      <c r="J7" s="128"/>
    </row>
    <row r="8" spans="1:11" x14ac:dyDescent="0.15">
      <c r="A8" s="201"/>
      <c r="B8" s="193">
        <v>4</v>
      </c>
      <c r="C8" s="187" t="s">
        <v>880</v>
      </c>
      <c r="D8" s="194" t="s">
        <v>881</v>
      </c>
      <c r="E8" s="189">
        <v>1</v>
      </c>
      <c r="F8" s="190" t="s">
        <v>442</v>
      </c>
      <c r="G8" s="194" t="s">
        <v>882</v>
      </c>
      <c r="H8" s="194" t="s">
        <v>768</v>
      </c>
      <c r="I8" s="192">
        <v>8139</v>
      </c>
      <c r="J8" s="128"/>
    </row>
    <row r="9" spans="1:11" x14ac:dyDescent="0.15">
      <c r="A9" s="201"/>
      <c r="B9" s="193">
        <v>5</v>
      </c>
      <c r="C9" s="187" t="s">
        <v>426</v>
      </c>
      <c r="D9" s="194" t="s">
        <v>436</v>
      </c>
      <c r="E9" s="189">
        <v>1</v>
      </c>
      <c r="F9" s="190" t="s">
        <v>442</v>
      </c>
      <c r="G9" s="194" t="s">
        <v>449</v>
      </c>
      <c r="H9" s="194" t="s">
        <v>456</v>
      </c>
      <c r="I9" s="192">
        <v>13411</v>
      </c>
      <c r="J9" s="128"/>
    </row>
    <row r="10" spans="1:11" x14ac:dyDescent="0.15">
      <c r="A10" s="201"/>
      <c r="B10" s="193">
        <v>6</v>
      </c>
      <c r="C10" s="187" t="s">
        <v>911</v>
      </c>
      <c r="D10" s="194" t="s">
        <v>436</v>
      </c>
      <c r="E10" s="189">
        <v>1</v>
      </c>
      <c r="F10" s="190" t="s">
        <v>441</v>
      </c>
      <c r="G10" s="194" t="s">
        <v>451</v>
      </c>
      <c r="H10" s="194" t="s">
        <v>455</v>
      </c>
      <c r="I10" s="192">
        <v>22363</v>
      </c>
      <c r="J10" s="128"/>
    </row>
    <row r="11" spans="1:11" x14ac:dyDescent="0.15">
      <c r="A11" s="201"/>
      <c r="B11" s="193">
        <v>7</v>
      </c>
      <c r="C11" s="187" t="s">
        <v>434</v>
      </c>
      <c r="D11" s="194" t="s">
        <v>436</v>
      </c>
      <c r="E11" s="189">
        <v>7</v>
      </c>
      <c r="F11" s="190" t="s">
        <v>442</v>
      </c>
      <c r="G11" s="194" t="s">
        <v>883</v>
      </c>
      <c r="H11" s="194" t="s">
        <v>884</v>
      </c>
      <c r="I11" s="192">
        <v>41271</v>
      </c>
      <c r="J11" s="128"/>
    </row>
    <row r="12" spans="1:11" x14ac:dyDescent="0.15">
      <c r="A12" s="201"/>
      <c r="B12" s="193">
        <v>8</v>
      </c>
      <c r="C12" s="187" t="s">
        <v>427</v>
      </c>
      <c r="D12" s="194" t="s">
        <v>437</v>
      </c>
      <c r="E12" s="189">
        <v>1</v>
      </c>
      <c r="F12" s="190" t="s">
        <v>443</v>
      </c>
      <c r="G12" s="194" t="s">
        <v>446</v>
      </c>
      <c r="H12" s="194" t="s">
        <v>455</v>
      </c>
      <c r="I12" s="192">
        <v>8488</v>
      </c>
      <c r="J12" s="128"/>
    </row>
    <row r="13" spans="1:11" x14ac:dyDescent="0.15">
      <c r="A13" s="201"/>
      <c r="B13" s="193">
        <v>9</v>
      </c>
      <c r="C13" s="187" t="s">
        <v>428</v>
      </c>
      <c r="D13" s="194" t="s">
        <v>437</v>
      </c>
      <c r="E13" s="189">
        <v>1</v>
      </c>
      <c r="F13" s="190" t="s">
        <v>443</v>
      </c>
      <c r="G13" s="194" t="s">
        <v>446</v>
      </c>
      <c r="H13" s="194" t="s">
        <v>455</v>
      </c>
      <c r="I13" s="192">
        <v>8488</v>
      </c>
      <c r="J13" s="128"/>
    </row>
    <row r="14" spans="1:11" x14ac:dyDescent="0.15">
      <c r="A14" s="201"/>
      <c r="B14" s="193">
        <v>10</v>
      </c>
      <c r="C14" s="187" t="s">
        <v>912</v>
      </c>
      <c r="D14" s="194" t="s">
        <v>437</v>
      </c>
      <c r="E14" s="189">
        <v>1</v>
      </c>
      <c r="F14" s="190" t="s">
        <v>443</v>
      </c>
      <c r="G14" s="194" t="s">
        <v>449</v>
      </c>
      <c r="H14" s="194" t="s">
        <v>456</v>
      </c>
      <c r="I14" s="192">
        <v>8488</v>
      </c>
      <c r="J14" s="128"/>
    </row>
    <row r="15" spans="1:11" x14ac:dyDescent="0.15">
      <c r="A15" s="201"/>
      <c r="B15" s="193">
        <v>11</v>
      </c>
      <c r="C15" s="187" t="s">
        <v>913</v>
      </c>
      <c r="D15" s="194" t="s">
        <v>437</v>
      </c>
      <c r="E15" s="189">
        <v>1</v>
      </c>
      <c r="F15" s="190" t="s">
        <v>443</v>
      </c>
      <c r="G15" s="194" t="s">
        <v>450</v>
      </c>
      <c r="H15" s="194" t="s">
        <v>458</v>
      </c>
      <c r="I15" s="192">
        <v>14898</v>
      </c>
      <c r="J15" s="128"/>
    </row>
    <row r="16" spans="1:11" x14ac:dyDescent="0.15">
      <c r="A16" s="201"/>
      <c r="B16" s="193">
        <v>12</v>
      </c>
      <c r="C16" s="187" t="s">
        <v>432</v>
      </c>
      <c r="D16" s="194" t="s">
        <v>439</v>
      </c>
      <c r="E16" s="189">
        <v>1</v>
      </c>
      <c r="F16" s="190" t="s">
        <v>445</v>
      </c>
      <c r="G16" s="194" t="s">
        <v>453</v>
      </c>
      <c r="H16" s="194" t="s">
        <v>460</v>
      </c>
      <c r="I16" s="192">
        <v>27916</v>
      </c>
      <c r="J16" s="128"/>
    </row>
    <row r="17" spans="1:10" x14ac:dyDescent="0.15">
      <c r="A17" s="201"/>
      <c r="B17" s="193">
        <v>13</v>
      </c>
      <c r="C17" s="187" t="s">
        <v>433</v>
      </c>
      <c r="D17" s="194" t="s">
        <v>440</v>
      </c>
      <c r="E17" s="189">
        <v>94</v>
      </c>
      <c r="F17" s="190" t="s">
        <v>444</v>
      </c>
      <c r="G17" s="194" t="s">
        <v>454</v>
      </c>
      <c r="H17" s="194" t="s">
        <v>458</v>
      </c>
      <c r="I17" s="192">
        <v>31934</v>
      </c>
      <c r="J17" s="127"/>
    </row>
    <row r="18" spans="1:10" x14ac:dyDescent="0.15">
      <c r="A18" s="201"/>
      <c r="B18" s="193">
        <v>14</v>
      </c>
      <c r="C18" s="187" t="s">
        <v>914</v>
      </c>
      <c r="D18" s="194" t="s">
        <v>1311</v>
      </c>
      <c r="E18" s="189">
        <v>1</v>
      </c>
      <c r="F18" s="190" t="s">
        <v>444</v>
      </c>
      <c r="G18" s="194" t="s">
        <v>453</v>
      </c>
      <c r="H18" s="194" t="s">
        <v>460</v>
      </c>
      <c r="I18" s="192">
        <v>41158</v>
      </c>
      <c r="J18" s="127"/>
    </row>
    <row r="19" spans="1:10" x14ac:dyDescent="0.15">
      <c r="A19" s="201"/>
      <c r="B19" s="193">
        <v>15</v>
      </c>
      <c r="C19" s="187" t="s">
        <v>431</v>
      </c>
      <c r="D19" s="194" t="s">
        <v>438</v>
      </c>
      <c r="E19" s="189">
        <v>66</v>
      </c>
      <c r="F19" s="190" t="s">
        <v>444</v>
      </c>
      <c r="G19" s="194" t="s">
        <v>453</v>
      </c>
      <c r="H19" s="194" t="s">
        <v>460</v>
      </c>
      <c r="I19" s="192">
        <v>23526</v>
      </c>
      <c r="J19" s="127"/>
    </row>
    <row r="20" spans="1:10" x14ac:dyDescent="0.15">
      <c r="A20" s="201"/>
      <c r="B20" s="360">
        <v>16</v>
      </c>
      <c r="C20" s="361" t="s">
        <v>429</v>
      </c>
      <c r="D20" s="194" t="s">
        <v>412</v>
      </c>
      <c r="E20" s="189">
        <v>4178</v>
      </c>
      <c r="F20" s="190" t="s">
        <v>64</v>
      </c>
      <c r="G20" s="194" t="s">
        <v>452</v>
      </c>
      <c r="H20" s="194" t="s">
        <v>457</v>
      </c>
      <c r="I20" s="192">
        <v>11281</v>
      </c>
      <c r="J20" s="127"/>
    </row>
    <row r="21" spans="1:10" x14ac:dyDescent="0.15">
      <c r="A21" s="201"/>
      <c r="B21" s="360"/>
      <c r="C21" s="361"/>
      <c r="D21" s="194" t="s">
        <v>885</v>
      </c>
      <c r="E21" s="189">
        <v>125162</v>
      </c>
      <c r="F21" s="190" t="s">
        <v>64</v>
      </c>
      <c r="G21" s="194" t="s">
        <v>452</v>
      </c>
      <c r="H21" s="194" t="s">
        <v>457</v>
      </c>
      <c r="I21" s="192">
        <v>24916</v>
      </c>
      <c r="J21" s="127"/>
    </row>
    <row r="22" spans="1:10" x14ac:dyDescent="0.15">
      <c r="A22" s="201"/>
      <c r="B22" s="193">
        <v>17</v>
      </c>
      <c r="C22" s="187" t="s">
        <v>430</v>
      </c>
      <c r="D22" s="194" t="s">
        <v>412</v>
      </c>
      <c r="E22" s="189">
        <v>111586</v>
      </c>
      <c r="F22" s="190" t="s">
        <v>64</v>
      </c>
      <c r="G22" s="194" t="s">
        <v>452</v>
      </c>
      <c r="H22" s="194" t="s">
        <v>459</v>
      </c>
      <c r="I22" s="192">
        <v>12781</v>
      </c>
      <c r="J22" s="127"/>
    </row>
    <row r="23" spans="1:10" x14ac:dyDescent="0.15">
      <c r="A23" s="201"/>
      <c r="B23" s="193">
        <v>18</v>
      </c>
      <c r="C23" s="187" t="s">
        <v>886</v>
      </c>
      <c r="D23" s="194" t="s">
        <v>760</v>
      </c>
      <c r="E23" s="189">
        <v>1</v>
      </c>
      <c r="F23" s="190" t="s">
        <v>741</v>
      </c>
      <c r="G23" s="194" t="s">
        <v>887</v>
      </c>
      <c r="H23" s="194" t="s">
        <v>888</v>
      </c>
      <c r="I23" s="192">
        <v>28517</v>
      </c>
      <c r="J23" s="127"/>
    </row>
    <row r="24" spans="1:10" x14ac:dyDescent="0.15">
      <c r="A24" s="201"/>
      <c r="B24" s="193">
        <v>19</v>
      </c>
      <c r="C24" s="187" t="s">
        <v>1383</v>
      </c>
      <c r="D24" s="194" t="s">
        <v>763</v>
      </c>
      <c r="E24" s="189">
        <v>1</v>
      </c>
      <c r="F24" s="190" t="s">
        <v>741</v>
      </c>
      <c r="G24" s="194" t="s">
        <v>758</v>
      </c>
      <c r="H24" s="194" t="s">
        <v>757</v>
      </c>
      <c r="I24" s="192">
        <v>7504</v>
      </c>
      <c r="J24" s="127"/>
    </row>
    <row r="25" spans="1:10" x14ac:dyDescent="0.15">
      <c r="A25" s="201"/>
      <c r="B25" s="193">
        <v>20</v>
      </c>
      <c r="C25" s="187" t="s">
        <v>1384</v>
      </c>
      <c r="D25" s="194" t="s">
        <v>763</v>
      </c>
      <c r="E25" s="189">
        <v>1</v>
      </c>
      <c r="F25" s="190" t="s">
        <v>765</v>
      </c>
      <c r="G25" s="194" t="s">
        <v>761</v>
      </c>
      <c r="H25" s="194" t="s">
        <v>768</v>
      </c>
      <c r="I25" s="192">
        <v>7504</v>
      </c>
      <c r="J25" s="127"/>
    </row>
    <row r="26" spans="1:10" ht="14.25" thickBot="1" x14ac:dyDescent="0.2">
      <c r="A26" s="201"/>
      <c r="B26" s="195">
        <v>21</v>
      </c>
      <c r="C26" s="196" t="s">
        <v>889</v>
      </c>
      <c r="D26" s="197" t="s">
        <v>763</v>
      </c>
      <c r="E26" s="198">
        <v>1</v>
      </c>
      <c r="F26" s="199" t="s">
        <v>741</v>
      </c>
      <c r="G26" s="197" t="s">
        <v>762</v>
      </c>
      <c r="H26" s="197" t="s">
        <v>1368</v>
      </c>
      <c r="I26" s="200">
        <v>14651</v>
      </c>
      <c r="J26" s="127"/>
    </row>
    <row r="27" spans="1:10" x14ac:dyDescent="0.15">
      <c r="A27" s="201"/>
      <c r="B27" s="201"/>
      <c r="C27" s="201"/>
      <c r="D27" s="201"/>
      <c r="E27" s="201"/>
      <c r="F27" s="201"/>
      <c r="G27" s="201"/>
      <c r="H27" s="201"/>
      <c r="I27" s="201"/>
      <c r="J27" s="127"/>
    </row>
    <row r="28" spans="1:10" ht="20.100000000000001" customHeight="1" thickBot="1" x14ac:dyDescent="0.2">
      <c r="A28" s="201"/>
      <c r="B28" s="182" t="s">
        <v>890</v>
      </c>
      <c r="C28" s="182"/>
      <c r="D28" s="183"/>
      <c r="E28" s="183"/>
      <c r="F28" s="183"/>
      <c r="G28" s="183"/>
      <c r="H28" s="359">
        <v>44932</v>
      </c>
      <c r="I28" s="359"/>
      <c r="J28" s="127"/>
    </row>
    <row r="29" spans="1:10" x14ac:dyDescent="0.15">
      <c r="A29" s="201"/>
      <c r="B29" s="184" t="s">
        <v>1366</v>
      </c>
      <c r="C29" s="185" t="s">
        <v>733</v>
      </c>
      <c r="D29" s="185" t="s">
        <v>734</v>
      </c>
      <c r="E29" s="358" t="s">
        <v>735</v>
      </c>
      <c r="F29" s="358"/>
      <c r="G29" s="185" t="s">
        <v>754</v>
      </c>
      <c r="H29" s="185" t="s">
        <v>737</v>
      </c>
      <c r="I29" s="186" t="s">
        <v>738</v>
      </c>
      <c r="J29" s="127"/>
    </row>
    <row r="30" spans="1:10" x14ac:dyDescent="0.15">
      <c r="A30" s="201"/>
      <c r="B30" s="193">
        <v>1</v>
      </c>
      <c r="C30" s="187" t="s">
        <v>1312</v>
      </c>
      <c r="D30" s="188" t="s">
        <v>755</v>
      </c>
      <c r="E30" s="189">
        <v>1</v>
      </c>
      <c r="F30" s="190" t="s">
        <v>766</v>
      </c>
      <c r="G30" s="188" t="s">
        <v>891</v>
      </c>
      <c r="H30" s="188" t="s">
        <v>756</v>
      </c>
      <c r="I30" s="191">
        <v>15180</v>
      </c>
      <c r="J30" s="127"/>
    </row>
    <row r="31" spans="1:10" x14ac:dyDescent="0.15">
      <c r="A31" s="201"/>
      <c r="B31" s="193">
        <v>2</v>
      </c>
      <c r="C31" s="187" t="s">
        <v>1313</v>
      </c>
      <c r="D31" s="194" t="s">
        <v>892</v>
      </c>
      <c r="E31" s="189">
        <v>600</v>
      </c>
      <c r="F31" s="190" t="s">
        <v>462</v>
      </c>
      <c r="G31" s="194" t="s">
        <v>891</v>
      </c>
      <c r="H31" s="194" t="s">
        <v>756</v>
      </c>
      <c r="I31" s="192">
        <v>12260</v>
      </c>
      <c r="J31" s="127"/>
    </row>
    <row r="32" spans="1:10" ht="14.25" thickBot="1" x14ac:dyDescent="0.2">
      <c r="A32" s="201"/>
      <c r="B32" s="195">
        <v>3</v>
      </c>
      <c r="C32" s="196" t="s">
        <v>1314</v>
      </c>
      <c r="D32" s="197" t="s">
        <v>892</v>
      </c>
      <c r="E32" s="198">
        <v>1</v>
      </c>
      <c r="F32" s="199" t="s">
        <v>893</v>
      </c>
      <c r="G32" s="197" t="s">
        <v>891</v>
      </c>
      <c r="H32" s="197" t="s">
        <v>756</v>
      </c>
      <c r="I32" s="200">
        <v>12557</v>
      </c>
      <c r="J32" s="127"/>
    </row>
    <row r="33" spans="1:10" x14ac:dyDescent="0.15">
      <c r="A33" s="201"/>
      <c r="B33" s="201"/>
      <c r="C33" s="201"/>
      <c r="D33" s="201"/>
      <c r="E33" s="201"/>
      <c r="F33" s="201"/>
      <c r="G33" s="201"/>
      <c r="H33" s="201"/>
      <c r="I33" s="201"/>
      <c r="J33" s="127"/>
    </row>
    <row r="34" spans="1:10" ht="20.100000000000001" customHeight="1" thickBot="1" x14ac:dyDescent="0.2">
      <c r="A34" s="201"/>
      <c r="B34" s="182" t="s">
        <v>1369</v>
      </c>
      <c r="C34" s="182"/>
      <c r="D34" s="183"/>
      <c r="E34" s="183"/>
      <c r="F34" s="183"/>
      <c r="G34" s="183"/>
      <c r="H34" s="359">
        <v>44932</v>
      </c>
      <c r="I34" s="359"/>
      <c r="J34" s="127"/>
    </row>
    <row r="35" spans="1:10" x14ac:dyDescent="0.15">
      <c r="A35" s="201"/>
      <c r="B35" s="184" t="s">
        <v>1366</v>
      </c>
      <c r="C35" s="185" t="s">
        <v>733</v>
      </c>
      <c r="D35" s="185" t="s">
        <v>734</v>
      </c>
      <c r="E35" s="358" t="s">
        <v>735</v>
      </c>
      <c r="F35" s="358"/>
      <c r="G35" s="185" t="s">
        <v>754</v>
      </c>
      <c r="H35" s="185" t="s">
        <v>737</v>
      </c>
      <c r="I35" s="186" t="s">
        <v>738</v>
      </c>
      <c r="J35" s="127"/>
    </row>
    <row r="36" spans="1:10" x14ac:dyDescent="0.15">
      <c r="A36" s="201"/>
      <c r="B36" s="193">
        <v>1</v>
      </c>
      <c r="C36" s="187" t="s">
        <v>463</v>
      </c>
      <c r="D36" s="188" t="s">
        <v>1315</v>
      </c>
      <c r="E36" s="189">
        <v>1</v>
      </c>
      <c r="F36" s="190" t="s">
        <v>442</v>
      </c>
      <c r="G36" s="188" t="s">
        <v>1316</v>
      </c>
      <c r="H36" s="188" t="s">
        <v>622</v>
      </c>
      <c r="I36" s="191">
        <v>35557</v>
      </c>
      <c r="J36" s="127"/>
    </row>
    <row r="37" spans="1:10" x14ac:dyDescent="0.15">
      <c r="A37" s="201"/>
      <c r="B37" s="193">
        <v>2</v>
      </c>
      <c r="C37" s="187" t="s">
        <v>464</v>
      </c>
      <c r="D37" s="194" t="s">
        <v>1315</v>
      </c>
      <c r="E37" s="189">
        <v>1</v>
      </c>
      <c r="F37" s="190" t="s">
        <v>442</v>
      </c>
      <c r="G37" s="194" t="s">
        <v>1317</v>
      </c>
      <c r="H37" s="194" t="s">
        <v>622</v>
      </c>
      <c r="I37" s="192">
        <v>36040</v>
      </c>
      <c r="J37" s="127"/>
    </row>
    <row r="38" spans="1:10" x14ac:dyDescent="0.15">
      <c r="A38" s="201"/>
      <c r="B38" s="193">
        <v>3</v>
      </c>
      <c r="C38" s="187" t="s">
        <v>1318</v>
      </c>
      <c r="D38" s="194" t="s">
        <v>1315</v>
      </c>
      <c r="E38" s="189">
        <v>1</v>
      </c>
      <c r="F38" s="190" t="s">
        <v>442</v>
      </c>
      <c r="G38" s="194" t="s">
        <v>1319</v>
      </c>
      <c r="H38" s="194" t="s">
        <v>1320</v>
      </c>
      <c r="I38" s="192">
        <v>37803</v>
      </c>
      <c r="J38" s="127"/>
    </row>
    <row r="39" spans="1:10" x14ac:dyDescent="0.15">
      <c r="A39" s="201"/>
      <c r="B39" s="193">
        <v>4</v>
      </c>
      <c r="C39" s="187" t="s">
        <v>1321</v>
      </c>
      <c r="D39" s="194" t="s">
        <v>1315</v>
      </c>
      <c r="E39" s="189">
        <v>19</v>
      </c>
      <c r="F39" s="190" t="s">
        <v>1322</v>
      </c>
      <c r="G39" s="194" t="s">
        <v>1323</v>
      </c>
      <c r="H39" s="194" t="s">
        <v>1324</v>
      </c>
      <c r="I39" s="192">
        <v>39008</v>
      </c>
      <c r="J39" s="127"/>
    </row>
    <row r="40" spans="1:10" x14ac:dyDescent="0.15">
      <c r="A40" s="201"/>
      <c r="B40" s="193">
        <v>5</v>
      </c>
      <c r="C40" s="187" t="s">
        <v>1325</v>
      </c>
      <c r="D40" s="194" t="s">
        <v>1315</v>
      </c>
      <c r="E40" s="189">
        <v>1</v>
      </c>
      <c r="F40" s="190" t="s">
        <v>1322</v>
      </c>
      <c r="G40" s="194" t="s">
        <v>758</v>
      </c>
      <c r="H40" s="194" t="s">
        <v>1320</v>
      </c>
      <c r="I40" s="192">
        <v>39294</v>
      </c>
      <c r="J40" s="127"/>
    </row>
    <row r="41" spans="1:10" x14ac:dyDescent="0.15">
      <c r="A41" s="201"/>
      <c r="B41" s="193">
        <v>6</v>
      </c>
      <c r="C41" s="187" t="s">
        <v>1326</v>
      </c>
      <c r="D41" s="194" t="s">
        <v>1315</v>
      </c>
      <c r="E41" s="189">
        <v>3</v>
      </c>
      <c r="F41" s="190" t="s">
        <v>1322</v>
      </c>
      <c r="G41" s="194" t="s">
        <v>1327</v>
      </c>
      <c r="H41" s="194" t="s">
        <v>1328</v>
      </c>
      <c r="I41" s="192">
        <v>39357</v>
      </c>
      <c r="J41" s="127"/>
    </row>
    <row r="42" spans="1:10" x14ac:dyDescent="0.15">
      <c r="A42" s="201"/>
      <c r="B42" s="193">
        <v>7</v>
      </c>
      <c r="C42" s="187" t="s">
        <v>1329</v>
      </c>
      <c r="D42" s="194" t="s">
        <v>1315</v>
      </c>
      <c r="E42" s="189">
        <v>1</v>
      </c>
      <c r="F42" s="190" t="s">
        <v>442</v>
      </c>
      <c r="G42" s="194" t="s">
        <v>1317</v>
      </c>
      <c r="H42" s="194" t="s">
        <v>622</v>
      </c>
      <c r="I42" s="192">
        <v>41446</v>
      </c>
      <c r="J42" s="127"/>
    </row>
    <row r="43" spans="1:10" x14ac:dyDescent="0.15">
      <c r="A43" s="201"/>
      <c r="B43" s="193">
        <v>8</v>
      </c>
      <c r="C43" s="187" t="s">
        <v>1330</v>
      </c>
      <c r="D43" s="194" t="s">
        <v>1315</v>
      </c>
      <c r="E43" s="189">
        <v>1</v>
      </c>
      <c r="F43" s="190" t="s">
        <v>442</v>
      </c>
      <c r="G43" s="194" t="s">
        <v>1317</v>
      </c>
      <c r="H43" s="194" t="s">
        <v>622</v>
      </c>
      <c r="I43" s="192">
        <v>41446</v>
      </c>
      <c r="J43" s="127"/>
    </row>
    <row r="44" spans="1:10" x14ac:dyDescent="0.15">
      <c r="A44" s="201"/>
      <c r="B44" s="193">
        <v>9</v>
      </c>
      <c r="C44" s="187" t="s">
        <v>1331</v>
      </c>
      <c r="D44" s="194" t="s">
        <v>915</v>
      </c>
      <c r="E44" s="189">
        <v>1</v>
      </c>
      <c r="F44" s="190" t="s">
        <v>442</v>
      </c>
      <c r="G44" s="194" t="s">
        <v>1332</v>
      </c>
      <c r="H44" s="194" t="s">
        <v>1333</v>
      </c>
      <c r="I44" s="192">
        <v>43186</v>
      </c>
      <c r="J44" s="127"/>
    </row>
    <row r="45" spans="1:10" x14ac:dyDescent="0.15">
      <c r="A45" s="201"/>
      <c r="B45" s="193">
        <v>10</v>
      </c>
      <c r="C45" s="187" t="s">
        <v>1334</v>
      </c>
      <c r="D45" s="194" t="s">
        <v>1315</v>
      </c>
      <c r="E45" s="189">
        <v>2</v>
      </c>
      <c r="F45" s="190" t="s">
        <v>741</v>
      </c>
      <c r="G45" s="194" t="s">
        <v>758</v>
      </c>
      <c r="H45" s="194" t="s">
        <v>1335</v>
      </c>
      <c r="I45" s="192">
        <v>43406</v>
      </c>
      <c r="J45" s="127"/>
    </row>
    <row r="46" spans="1:10" x14ac:dyDescent="0.15">
      <c r="A46" s="201"/>
      <c r="B46" s="193">
        <v>11</v>
      </c>
      <c r="C46" s="187" t="s">
        <v>1336</v>
      </c>
      <c r="D46" s="194" t="s">
        <v>1315</v>
      </c>
      <c r="E46" s="189">
        <v>1</v>
      </c>
      <c r="F46" s="190" t="s">
        <v>1337</v>
      </c>
      <c r="G46" s="194" t="s">
        <v>758</v>
      </c>
      <c r="H46" s="194" t="s">
        <v>1328</v>
      </c>
      <c r="I46" s="192">
        <v>43406</v>
      </c>
      <c r="J46" s="127"/>
    </row>
    <row r="47" spans="1:10" x14ac:dyDescent="0.15">
      <c r="A47" s="201"/>
      <c r="B47" s="193">
        <v>12</v>
      </c>
      <c r="C47" s="187" t="s">
        <v>1338</v>
      </c>
      <c r="D47" s="194" t="s">
        <v>1315</v>
      </c>
      <c r="E47" s="189">
        <v>1</v>
      </c>
      <c r="F47" s="190" t="s">
        <v>1339</v>
      </c>
      <c r="G47" s="194" t="s">
        <v>1340</v>
      </c>
      <c r="H47" s="194" t="s">
        <v>1341</v>
      </c>
      <c r="I47" s="192">
        <v>44231</v>
      </c>
      <c r="J47" s="127"/>
    </row>
    <row r="48" spans="1:10" x14ac:dyDescent="0.15">
      <c r="A48" s="201"/>
      <c r="B48" s="193">
        <v>13</v>
      </c>
      <c r="C48" s="187" t="s">
        <v>1342</v>
      </c>
      <c r="D48" s="194" t="s">
        <v>1315</v>
      </c>
      <c r="E48" s="189">
        <v>1</v>
      </c>
      <c r="F48" s="190" t="s">
        <v>1337</v>
      </c>
      <c r="G48" s="194" t="s">
        <v>758</v>
      </c>
      <c r="H48" s="194" t="s">
        <v>1328</v>
      </c>
      <c r="I48" s="192">
        <v>44231</v>
      </c>
      <c r="J48" s="127"/>
    </row>
    <row r="49" spans="1:10" ht="13.5" customHeight="1" thickBot="1" x14ac:dyDescent="0.2">
      <c r="A49" s="201"/>
      <c r="B49" s="195">
        <v>14</v>
      </c>
      <c r="C49" s="202" t="s">
        <v>1343</v>
      </c>
      <c r="D49" s="202" t="s">
        <v>1315</v>
      </c>
      <c r="E49" s="203">
        <v>9</v>
      </c>
      <c r="F49" s="195" t="s">
        <v>1339</v>
      </c>
      <c r="G49" s="202" t="s">
        <v>1344</v>
      </c>
      <c r="H49" s="202" t="s">
        <v>1345</v>
      </c>
      <c r="I49" s="204">
        <v>44371</v>
      </c>
      <c r="J49" s="127"/>
    </row>
    <row r="50" spans="1:10" x14ac:dyDescent="0.15">
      <c r="A50" s="201"/>
      <c r="B50" s="201"/>
      <c r="C50" s="201"/>
      <c r="D50" s="201"/>
      <c r="E50" s="201"/>
      <c r="F50" s="201"/>
      <c r="G50" s="201"/>
      <c r="H50" s="201"/>
      <c r="I50" s="201"/>
      <c r="J50" s="127"/>
    </row>
    <row r="51" spans="1:10" ht="14.25" thickBot="1" x14ac:dyDescent="0.2">
      <c r="A51" s="201"/>
      <c r="B51" s="182" t="s">
        <v>465</v>
      </c>
      <c r="C51" s="182"/>
      <c r="D51" s="183"/>
      <c r="E51" s="183"/>
      <c r="F51" s="183"/>
      <c r="G51" s="183"/>
      <c r="H51" s="359">
        <v>44932</v>
      </c>
      <c r="I51" s="359"/>
      <c r="J51" s="127"/>
    </row>
    <row r="52" spans="1:10" x14ac:dyDescent="0.15">
      <c r="A52" s="201"/>
      <c r="B52" s="184" t="s">
        <v>1366</v>
      </c>
      <c r="C52" s="185" t="s">
        <v>733</v>
      </c>
      <c r="D52" s="185" t="s">
        <v>734</v>
      </c>
      <c r="E52" s="358" t="s">
        <v>735</v>
      </c>
      <c r="F52" s="358"/>
      <c r="G52" s="185" t="s">
        <v>736</v>
      </c>
      <c r="H52" s="185" t="s">
        <v>737</v>
      </c>
      <c r="I52" s="186" t="s">
        <v>738</v>
      </c>
      <c r="J52" s="127"/>
    </row>
    <row r="53" spans="1:10" x14ac:dyDescent="0.15">
      <c r="A53" s="201"/>
      <c r="B53" s="193">
        <v>1</v>
      </c>
      <c r="C53" s="187" t="s">
        <v>894</v>
      </c>
      <c r="D53" s="188" t="s">
        <v>740</v>
      </c>
      <c r="E53" s="189">
        <v>1</v>
      </c>
      <c r="F53" s="190" t="s">
        <v>741</v>
      </c>
      <c r="G53" s="188" t="s">
        <v>1370</v>
      </c>
      <c r="H53" s="188" t="s">
        <v>759</v>
      </c>
      <c r="I53" s="191">
        <v>35397</v>
      </c>
      <c r="J53" s="127"/>
    </row>
    <row r="54" spans="1:10" x14ac:dyDescent="0.15">
      <c r="A54" s="201"/>
      <c r="B54" s="193">
        <v>2</v>
      </c>
      <c r="C54" s="187" t="s">
        <v>466</v>
      </c>
      <c r="D54" s="194" t="s">
        <v>740</v>
      </c>
      <c r="E54" s="189">
        <v>1</v>
      </c>
      <c r="F54" s="190" t="s">
        <v>741</v>
      </c>
      <c r="G54" s="194" t="s">
        <v>467</v>
      </c>
      <c r="H54" s="194" t="s">
        <v>455</v>
      </c>
      <c r="I54" s="192">
        <v>35768</v>
      </c>
      <c r="J54" s="127"/>
    </row>
    <row r="55" spans="1:10" ht="13.5" customHeight="1" thickBot="1" x14ac:dyDescent="0.2">
      <c r="A55" s="201"/>
      <c r="B55" s="195">
        <v>3</v>
      </c>
      <c r="C55" s="196" t="s">
        <v>1385</v>
      </c>
      <c r="D55" s="197" t="s">
        <v>740</v>
      </c>
      <c r="E55" s="198">
        <v>1</v>
      </c>
      <c r="F55" s="199" t="s">
        <v>741</v>
      </c>
      <c r="G55" s="197" t="s">
        <v>895</v>
      </c>
      <c r="H55" s="197" t="s">
        <v>767</v>
      </c>
      <c r="I55" s="200">
        <v>36885</v>
      </c>
      <c r="J55" s="127"/>
    </row>
    <row r="56" spans="1:10" x14ac:dyDescent="0.15">
      <c r="A56" s="201"/>
      <c r="B56" s="201"/>
      <c r="C56" s="201"/>
      <c r="D56" s="201"/>
      <c r="E56" s="201"/>
      <c r="F56" s="201"/>
      <c r="G56" s="201"/>
      <c r="H56" s="201"/>
      <c r="I56" s="201"/>
      <c r="J56" s="127"/>
    </row>
    <row r="57" spans="1:10" ht="14.25" thickBot="1" x14ac:dyDescent="0.2">
      <c r="A57" s="201"/>
      <c r="B57" s="182" t="s">
        <v>468</v>
      </c>
      <c r="C57" s="182"/>
      <c r="D57" s="183"/>
      <c r="E57" s="183"/>
      <c r="F57" s="183"/>
      <c r="G57" s="183"/>
      <c r="H57" s="359">
        <v>44932</v>
      </c>
      <c r="I57" s="359"/>
      <c r="J57" s="127"/>
    </row>
    <row r="58" spans="1:10" x14ac:dyDescent="0.15">
      <c r="A58" s="201"/>
      <c r="B58" s="184" t="s">
        <v>1366</v>
      </c>
      <c r="C58" s="185" t="s">
        <v>733</v>
      </c>
      <c r="D58" s="185" t="s">
        <v>734</v>
      </c>
      <c r="E58" s="358" t="s">
        <v>735</v>
      </c>
      <c r="F58" s="358"/>
      <c r="G58" s="185" t="s">
        <v>754</v>
      </c>
      <c r="H58" s="185" t="s">
        <v>737</v>
      </c>
      <c r="I58" s="186" t="s">
        <v>738</v>
      </c>
      <c r="J58" s="127"/>
    </row>
    <row r="59" spans="1:10" x14ac:dyDescent="0.15">
      <c r="A59" s="201"/>
      <c r="B59" s="193">
        <v>1</v>
      </c>
      <c r="C59" s="187" t="s">
        <v>916</v>
      </c>
      <c r="D59" s="188" t="s">
        <v>915</v>
      </c>
      <c r="E59" s="189">
        <v>3</v>
      </c>
      <c r="F59" s="190" t="s">
        <v>442</v>
      </c>
      <c r="G59" s="188" t="s">
        <v>453</v>
      </c>
      <c r="H59" s="188" t="s">
        <v>459</v>
      </c>
      <c r="I59" s="191">
        <v>21863</v>
      </c>
      <c r="J59" s="127"/>
    </row>
    <row r="60" spans="1:10" x14ac:dyDescent="0.15">
      <c r="A60" s="201"/>
      <c r="B60" s="193">
        <v>2</v>
      </c>
      <c r="C60" s="187" t="s">
        <v>486</v>
      </c>
      <c r="D60" s="194" t="s">
        <v>915</v>
      </c>
      <c r="E60" s="189">
        <v>1</v>
      </c>
      <c r="F60" s="190" t="s">
        <v>441</v>
      </c>
      <c r="G60" s="194" t="s">
        <v>477</v>
      </c>
      <c r="H60" s="194" t="s">
        <v>478</v>
      </c>
      <c r="I60" s="192">
        <v>27347</v>
      </c>
      <c r="J60" s="127"/>
    </row>
    <row r="61" spans="1:10" x14ac:dyDescent="0.15">
      <c r="A61" s="201"/>
      <c r="B61" s="193">
        <v>3</v>
      </c>
      <c r="C61" s="187" t="s">
        <v>473</v>
      </c>
      <c r="D61" s="194" t="s">
        <v>915</v>
      </c>
      <c r="E61" s="189">
        <v>1</v>
      </c>
      <c r="F61" s="190" t="s">
        <v>442</v>
      </c>
      <c r="G61" s="194" t="s">
        <v>482</v>
      </c>
      <c r="H61" s="194" t="s">
        <v>483</v>
      </c>
      <c r="I61" s="192">
        <v>29927</v>
      </c>
      <c r="J61" s="127"/>
    </row>
    <row r="62" spans="1:10" x14ac:dyDescent="0.15">
      <c r="A62" s="201"/>
      <c r="B62" s="193">
        <v>4</v>
      </c>
      <c r="C62" s="187" t="s">
        <v>474</v>
      </c>
      <c r="D62" s="194" t="s">
        <v>915</v>
      </c>
      <c r="E62" s="189">
        <v>1</v>
      </c>
      <c r="F62" s="190" t="s">
        <v>442</v>
      </c>
      <c r="G62" s="194" t="s">
        <v>454</v>
      </c>
      <c r="H62" s="194" t="s">
        <v>458</v>
      </c>
      <c r="I62" s="192">
        <v>31649</v>
      </c>
      <c r="J62" s="127"/>
    </row>
    <row r="63" spans="1:10" x14ac:dyDescent="0.15">
      <c r="A63" s="201"/>
      <c r="B63" s="193">
        <v>5</v>
      </c>
      <c r="C63" s="187" t="s">
        <v>917</v>
      </c>
      <c r="D63" s="194" t="s">
        <v>915</v>
      </c>
      <c r="E63" s="189">
        <v>1</v>
      </c>
      <c r="F63" s="190" t="s">
        <v>442</v>
      </c>
      <c r="G63" s="194" t="s">
        <v>927</v>
      </c>
      <c r="H63" s="194" t="s">
        <v>931</v>
      </c>
      <c r="I63" s="192">
        <v>32373</v>
      </c>
      <c r="J63" s="127"/>
    </row>
    <row r="64" spans="1:10" x14ac:dyDescent="0.15">
      <c r="A64" s="201"/>
      <c r="B64" s="193">
        <v>6</v>
      </c>
      <c r="C64" s="187" t="s">
        <v>918</v>
      </c>
      <c r="D64" s="194" t="s">
        <v>915</v>
      </c>
      <c r="E64" s="189">
        <v>1</v>
      </c>
      <c r="F64" s="190" t="s">
        <v>441</v>
      </c>
      <c r="G64" s="194" t="s">
        <v>928</v>
      </c>
      <c r="H64" s="194" t="s">
        <v>932</v>
      </c>
      <c r="I64" s="192">
        <v>33465</v>
      </c>
      <c r="J64" s="127"/>
    </row>
    <row r="65" spans="1:10" x14ac:dyDescent="0.15">
      <c r="A65" s="201"/>
      <c r="B65" s="193">
        <v>7</v>
      </c>
      <c r="C65" s="187" t="s">
        <v>1346</v>
      </c>
      <c r="D65" s="194" t="s">
        <v>915</v>
      </c>
      <c r="E65" s="189">
        <v>1</v>
      </c>
      <c r="F65" s="190" t="s">
        <v>442</v>
      </c>
      <c r="G65" s="194" t="s">
        <v>448</v>
      </c>
      <c r="H65" s="194" t="s">
        <v>457</v>
      </c>
      <c r="I65" s="192">
        <v>35481</v>
      </c>
      <c r="J65" s="127"/>
    </row>
    <row r="66" spans="1:10" x14ac:dyDescent="0.15">
      <c r="A66" s="201"/>
      <c r="B66" s="193">
        <v>8</v>
      </c>
      <c r="C66" s="187" t="s">
        <v>475</v>
      </c>
      <c r="D66" s="194" t="s">
        <v>915</v>
      </c>
      <c r="E66" s="189">
        <v>1</v>
      </c>
      <c r="F66" s="190" t="s">
        <v>442</v>
      </c>
      <c r="G66" s="194" t="s">
        <v>454</v>
      </c>
      <c r="H66" s="194" t="s">
        <v>458</v>
      </c>
      <c r="I66" s="192">
        <v>36094</v>
      </c>
      <c r="J66" s="127"/>
    </row>
    <row r="67" spans="1:10" x14ac:dyDescent="0.15">
      <c r="A67" s="201"/>
      <c r="B67" s="193">
        <v>9</v>
      </c>
      <c r="C67" s="187" t="s">
        <v>1386</v>
      </c>
      <c r="D67" s="194" t="s">
        <v>915</v>
      </c>
      <c r="E67" s="189">
        <v>2</v>
      </c>
      <c r="F67" s="190" t="s">
        <v>442</v>
      </c>
      <c r="G67" s="194" t="s">
        <v>454</v>
      </c>
      <c r="H67" s="194" t="s">
        <v>458</v>
      </c>
      <c r="I67" s="192">
        <v>37343</v>
      </c>
      <c r="J67" s="127"/>
    </row>
    <row r="68" spans="1:10" x14ac:dyDescent="0.15">
      <c r="A68" s="201"/>
      <c r="B68" s="193">
        <v>10</v>
      </c>
      <c r="C68" s="187" t="s">
        <v>919</v>
      </c>
      <c r="D68" s="194" t="s">
        <v>915</v>
      </c>
      <c r="E68" s="189">
        <v>2</v>
      </c>
      <c r="F68" s="190" t="s">
        <v>442</v>
      </c>
      <c r="G68" s="194" t="s">
        <v>453</v>
      </c>
      <c r="H68" s="194" t="s">
        <v>933</v>
      </c>
      <c r="I68" s="192">
        <v>38439</v>
      </c>
      <c r="J68" s="127"/>
    </row>
    <row r="69" spans="1:10" x14ac:dyDescent="0.15">
      <c r="A69" s="201"/>
      <c r="B69" s="193">
        <v>11</v>
      </c>
      <c r="C69" s="187" t="s">
        <v>1387</v>
      </c>
      <c r="D69" s="194" t="s">
        <v>396</v>
      </c>
      <c r="E69" s="189">
        <v>1</v>
      </c>
      <c r="F69" s="190" t="s">
        <v>479</v>
      </c>
      <c r="G69" s="194" t="s">
        <v>453</v>
      </c>
      <c r="H69" s="194" t="s">
        <v>460</v>
      </c>
      <c r="I69" s="192">
        <v>27347</v>
      </c>
      <c r="J69" s="127"/>
    </row>
    <row r="70" spans="1:10" x14ac:dyDescent="0.15">
      <c r="A70" s="201"/>
      <c r="B70" s="193">
        <v>12</v>
      </c>
      <c r="C70" s="187" t="s">
        <v>920</v>
      </c>
      <c r="D70" s="194" t="s">
        <v>396</v>
      </c>
      <c r="E70" s="189">
        <v>1</v>
      </c>
      <c r="F70" s="190" t="s">
        <v>605</v>
      </c>
      <c r="G70" s="194" t="s">
        <v>451</v>
      </c>
      <c r="H70" s="194" t="s">
        <v>455</v>
      </c>
      <c r="I70" s="192">
        <v>38439</v>
      </c>
      <c r="J70" s="127"/>
    </row>
    <row r="71" spans="1:10" x14ac:dyDescent="0.15">
      <c r="A71" s="201"/>
      <c r="B71" s="193">
        <v>13</v>
      </c>
      <c r="C71" s="187" t="s">
        <v>1371</v>
      </c>
      <c r="D71" s="194" t="s">
        <v>923</v>
      </c>
      <c r="E71" s="189">
        <v>1</v>
      </c>
      <c r="F71" s="190" t="s">
        <v>926</v>
      </c>
      <c r="G71" s="194" t="s">
        <v>929</v>
      </c>
      <c r="H71" s="194" t="s">
        <v>934</v>
      </c>
      <c r="I71" s="192">
        <v>29293</v>
      </c>
      <c r="J71" s="127"/>
    </row>
    <row r="72" spans="1:10" x14ac:dyDescent="0.15">
      <c r="A72" s="201"/>
      <c r="B72" s="193">
        <v>14</v>
      </c>
      <c r="C72" s="187" t="s">
        <v>1372</v>
      </c>
      <c r="D72" s="194" t="s">
        <v>923</v>
      </c>
      <c r="E72" s="189">
        <v>2</v>
      </c>
      <c r="F72" s="190" t="s">
        <v>443</v>
      </c>
      <c r="G72" s="194" t="s">
        <v>449</v>
      </c>
      <c r="H72" s="194" t="s">
        <v>456</v>
      </c>
      <c r="I72" s="192">
        <v>36979</v>
      </c>
      <c r="J72" s="127"/>
    </row>
    <row r="73" spans="1:10" x14ac:dyDescent="0.15">
      <c r="A73" s="201"/>
      <c r="B73" s="193">
        <v>15</v>
      </c>
      <c r="C73" s="187" t="s">
        <v>921</v>
      </c>
      <c r="D73" s="194" t="s">
        <v>923</v>
      </c>
      <c r="E73" s="189">
        <v>3</v>
      </c>
      <c r="F73" s="190" t="s">
        <v>443</v>
      </c>
      <c r="G73" s="194" t="s">
        <v>612</v>
      </c>
      <c r="H73" s="194" t="s">
        <v>625</v>
      </c>
      <c r="I73" s="192">
        <v>42810</v>
      </c>
      <c r="J73" s="127"/>
    </row>
    <row r="74" spans="1:10" x14ac:dyDescent="0.15">
      <c r="A74" s="201"/>
      <c r="B74" s="193">
        <v>16</v>
      </c>
      <c r="C74" s="187" t="s">
        <v>1347</v>
      </c>
      <c r="D74" s="194" t="s">
        <v>923</v>
      </c>
      <c r="E74" s="189">
        <v>1</v>
      </c>
      <c r="F74" s="190" t="s">
        <v>1348</v>
      </c>
      <c r="G74" s="194" t="s">
        <v>928</v>
      </c>
      <c r="H74" s="194" t="s">
        <v>1349</v>
      </c>
      <c r="I74" s="192">
        <v>43144</v>
      </c>
      <c r="J74" s="127"/>
    </row>
    <row r="75" spans="1:10" x14ac:dyDescent="0.15">
      <c r="A75" s="201"/>
      <c r="B75" s="193">
        <v>17</v>
      </c>
      <c r="C75" s="187" t="s">
        <v>469</v>
      </c>
      <c r="D75" s="194" t="s">
        <v>924</v>
      </c>
      <c r="E75" s="189">
        <v>1</v>
      </c>
      <c r="F75" s="190" t="s">
        <v>599</v>
      </c>
      <c r="G75" s="194" t="s">
        <v>453</v>
      </c>
      <c r="H75" s="194" t="s">
        <v>460</v>
      </c>
      <c r="I75" s="192">
        <v>23756</v>
      </c>
      <c r="J75" s="127"/>
    </row>
    <row r="76" spans="1:10" x14ac:dyDescent="0.15">
      <c r="A76" s="201"/>
      <c r="B76" s="193">
        <v>18</v>
      </c>
      <c r="C76" s="187" t="s">
        <v>470</v>
      </c>
      <c r="D76" s="194" t="s">
        <v>924</v>
      </c>
      <c r="E76" s="189">
        <v>1</v>
      </c>
      <c r="F76" s="190" t="s">
        <v>599</v>
      </c>
      <c r="G76" s="194" t="s">
        <v>930</v>
      </c>
      <c r="H76" s="194" t="s">
        <v>630</v>
      </c>
      <c r="I76" s="192">
        <v>24183</v>
      </c>
      <c r="J76" s="127"/>
    </row>
    <row r="77" spans="1:10" x14ac:dyDescent="0.15">
      <c r="A77" s="201"/>
      <c r="B77" s="193">
        <v>19</v>
      </c>
      <c r="C77" s="187" t="s">
        <v>470</v>
      </c>
      <c r="D77" s="194" t="s">
        <v>924</v>
      </c>
      <c r="E77" s="189">
        <v>1</v>
      </c>
      <c r="F77" s="190" t="s">
        <v>599</v>
      </c>
      <c r="G77" s="194" t="s">
        <v>930</v>
      </c>
      <c r="H77" s="194" t="s">
        <v>718</v>
      </c>
      <c r="I77" s="192">
        <v>24183</v>
      </c>
      <c r="J77" s="127"/>
    </row>
    <row r="78" spans="1:10" ht="14.25" thickBot="1" x14ac:dyDescent="0.2">
      <c r="A78" s="201"/>
      <c r="B78" s="195">
        <v>20</v>
      </c>
      <c r="C78" s="196" t="s">
        <v>922</v>
      </c>
      <c r="D78" s="197" t="s">
        <v>925</v>
      </c>
      <c r="E78" s="198">
        <v>32</v>
      </c>
      <c r="F78" s="199" t="s">
        <v>444</v>
      </c>
      <c r="G78" s="197" t="s">
        <v>453</v>
      </c>
      <c r="H78" s="197" t="s">
        <v>935</v>
      </c>
      <c r="I78" s="200">
        <v>36790</v>
      </c>
      <c r="J78" s="127"/>
    </row>
    <row r="79" spans="1:10" x14ac:dyDescent="0.15">
      <c r="A79" s="201"/>
      <c r="B79" s="205"/>
      <c r="C79" s="187"/>
      <c r="D79" s="187"/>
      <c r="E79" s="189"/>
      <c r="F79" s="190"/>
      <c r="G79" s="187"/>
      <c r="H79" s="187"/>
      <c r="I79" s="206"/>
      <c r="J79" s="127"/>
    </row>
    <row r="80" spans="1:10" ht="14.25" x14ac:dyDescent="0.15">
      <c r="A80" s="201"/>
      <c r="B80" s="207" t="s">
        <v>897</v>
      </c>
      <c r="C80" s="187"/>
      <c r="D80" s="187"/>
      <c r="E80" s="189"/>
      <c r="F80" s="190"/>
      <c r="G80" s="187"/>
      <c r="H80" s="187"/>
      <c r="I80" s="206"/>
      <c r="J80" s="127"/>
    </row>
    <row r="81" spans="1:10" ht="14.25" thickBot="1" x14ac:dyDescent="0.2">
      <c r="A81" s="201"/>
      <c r="B81" s="182" t="s">
        <v>468</v>
      </c>
      <c r="C81" s="182"/>
      <c r="D81" s="183"/>
      <c r="E81" s="183"/>
      <c r="F81" s="183"/>
      <c r="G81" s="183"/>
      <c r="H81" s="359">
        <v>44932</v>
      </c>
      <c r="I81" s="359"/>
      <c r="J81" s="127"/>
    </row>
    <row r="82" spans="1:10" x14ac:dyDescent="0.15">
      <c r="A82" s="201"/>
      <c r="B82" s="184" t="s">
        <v>1366</v>
      </c>
      <c r="C82" s="185" t="s">
        <v>733</v>
      </c>
      <c r="D82" s="185" t="s">
        <v>734</v>
      </c>
      <c r="E82" s="358" t="s">
        <v>735</v>
      </c>
      <c r="F82" s="358"/>
      <c r="G82" s="185" t="s">
        <v>754</v>
      </c>
      <c r="H82" s="185" t="s">
        <v>737</v>
      </c>
      <c r="I82" s="186" t="s">
        <v>738</v>
      </c>
      <c r="J82" s="127"/>
    </row>
    <row r="83" spans="1:10" x14ac:dyDescent="0.15">
      <c r="A83" s="201"/>
      <c r="B83" s="193">
        <v>21</v>
      </c>
      <c r="C83" s="187" t="s">
        <v>936</v>
      </c>
      <c r="D83" s="194" t="s">
        <v>925</v>
      </c>
      <c r="E83" s="189">
        <v>247</v>
      </c>
      <c r="F83" s="190" t="s">
        <v>444</v>
      </c>
      <c r="G83" s="194" t="s">
        <v>453</v>
      </c>
      <c r="H83" s="194" t="s">
        <v>942</v>
      </c>
      <c r="I83" s="192">
        <v>39093</v>
      </c>
      <c r="J83" s="127"/>
    </row>
    <row r="84" spans="1:10" x14ac:dyDescent="0.15">
      <c r="A84" s="201"/>
      <c r="B84" s="193">
        <v>22</v>
      </c>
      <c r="C84" s="187" t="s">
        <v>937</v>
      </c>
      <c r="D84" s="194" t="s">
        <v>412</v>
      </c>
      <c r="E84" s="189">
        <v>1</v>
      </c>
      <c r="F84" s="190" t="s">
        <v>926</v>
      </c>
      <c r="G84" s="194" t="s">
        <v>452</v>
      </c>
      <c r="H84" s="194" t="s">
        <v>943</v>
      </c>
      <c r="I84" s="192">
        <v>24768</v>
      </c>
      <c r="J84" s="127"/>
    </row>
    <row r="85" spans="1:10" x14ac:dyDescent="0.15">
      <c r="A85" s="201"/>
      <c r="B85" s="193">
        <v>23</v>
      </c>
      <c r="C85" s="187" t="s">
        <v>938</v>
      </c>
      <c r="D85" s="194" t="s">
        <v>412</v>
      </c>
      <c r="E85" s="189">
        <v>1</v>
      </c>
      <c r="F85" s="190" t="s">
        <v>926</v>
      </c>
      <c r="G85" s="194" t="s">
        <v>944</v>
      </c>
      <c r="H85" s="194" t="s">
        <v>476</v>
      </c>
      <c r="I85" s="192">
        <v>25338</v>
      </c>
      <c r="J85" s="127"/>
    </row>
    <row r="86" spans="1:10" x14ac:dyDescent="0.15">
      <c r="A86" s="201"/>
      <c r="B86" s="193">
        <v>24</v>
      </c>
      <c r="C86" s="187" t="s">
        <v>471</v>
      </c>
      <c r="D86" s="194" t="s">
        <v>412</v>
      </c>
      <c r="E86" s="189">
        <v>1</v>
      </c>
      <c r="F86" s="190" t="s">
        <v>926</v>
      </c>
      <c r="G86" s="194" t="s">
        <v>945</v>
      </c>
      <c r="H86" s="194" t="s">
        <v>456</v>
      </c>
      <c r="I86" s="192">
        <v>25671</v>
      </c>
      <c r="J86" s="127"/>
    </row>
    <row r="87" spans="1:10" x14ac:dyDescent="0.15">
      <c r="A87" s="201"/>
      <c r="B87" s="193">
        <v>25</v>
      </c>
      <c r="C87" s="187" t="s">
        <v>939</v>
      </c>
      <c r="D87" s="194" t="s">
        <v>412</v>
      </c>
      <c r="E87" s="189">
        <v>1</v>
      </c>
      <c r="F87" s="190" t="s">
        <v>926</v>
      </c>
      <c r="G87" s="194" t="s">
        <v>946</v>
      </c>
      <c r="H87" s="194" t="s">
        <v>947</v>
      </c>
      <c r="I87" s="192">
        <v>26735</v>
      </c>
      <c r="J87" s="127"/>
    </row>
    <row r="88" spans="1:10" x14ac:dyDescent="0.15">
      <c r="A88" s="201"/>
      <c r="B88" s="193">
        <v>26</v>
      </c>
      <c r="C88" s="187" t="s">
        <v>940</v>
      </c>
      <c r="D88" s="194" t="s">
        <v>941</v>
      </c>
      <c r="E88" s="189">
        <v>1</v>
      </c>
      <c r="F88" s="190" t="s">
        <v>926</v>
      </c>
      <c r="G88" s="194" t="s">
        <v>716</v>
      </c>
      <c r="H88" s="194" t="s">
        <v>947</v>
      </c>
      <c r="I88" s="192">
        <v>21957</v>
      </c>
      <c r="J88" s="127"/>
    </row>
    <row r="89" spans="1:10" ht="13.5" customHeight="1" x14ac:dyDescent="0.15">
      <c r="A89" s="201"/>
      <c r="B89" s="193">
        <v>27</v>
      </c>
      <c r="C89" s="187" t="s">
        <v>1373</v>
      </c>
      <c r="D89" s="194" t="s">
        <v>941</v>
      </c>
      <c r="E89" s="189">
        <v>2</v>
      </c>
      <c r="F89" s="190" t="s">
        <v>926</v>
      </c>
      <c r="G89" s="194" t="s">
        <v>948</v>
      </c>
      <c r="H89" s="194" t="s">
        <v>949</v>
      </c>
      <c r="I89" s="192">
        <v>27046</v>
      </c>
      <c r="J89" s="127"/>
    </row>
    <row r="90" spans="1:10" ht="14.25" thickBot="1" x14ac:dyDescent="0.2">
      <c r="A90" s="201"/>
      <c r="B90" s="195">
        <v>28</v>
      </c>
      <c r="C90" s="196" t="s">
        <v>472</v>
      </c>
      <c r="D90" s="197" t="s">
        <v>941</v>
      </c>
      <c r="E90" s="198">
        <v>1</v>
      </c>
      <c r="F90" s="199" t="s">
        <v>444</v>
      </c>
      <c r="G90" s="197" t="s">
        <v>480</v>
      </c>
      <c r="H90" s="197" t="s">
        <v>481</v>
      </c>
      <c r="I90" s="200">
        <v>27347</v>
      </c>
      <c r="J90" s="127"/>
    </row>
    <row r="91" spans="1:10" x14ac:dyDescent="0.15">
      <c r="A91" s="201"/>
      <c r="B91" s="201"/>
      <c r="C91" s="201"/>
      <c r="D91" s="201"/>
      <c r="E91" s="201"/>
      <c r="F91" s="201"/>
      <c r="G91" s="201"/>
      <c r="H91" s="201"/>
      <c r="I91" s="201"/>
      <c r="J91" s="127"/>
    </row>
    <row r="92" spans="1:10" ht="14.25" thickBot="1" x14ac:dyDescent="0.2">
      <c r="A92" s="201"/>
      <c r="B92" s="182" t="s">
        <v>896</v>
      </c>
      <c r="C92" s="182"/>
      <c r="D92" s="183"/>
      <c r="E92" s="183"/>
      <c r="F92" s="183"/>
      <c r="G92" s="183"/>
      <c r="H92" s="359">
        <v>44932</v>
      </c>
      <c r="I92" s="359"/>
      <c r="J92" s="127"/>
    </row>
    <row r="93" spans="1:10" x14ac:dyDescent="0.15">
      <c r="A93" s="201"/>
      <c r="B93" s="184" t="s">
        <v>1366</v>
      </c>
      <c r="C93" s="185" t="s">
        <v>733</v>
      </c>
      <c r="D93" s="185" t="s">
        <v>734</v>
      </c>
      <c r="E93" s="358" t="s">
        <v>735</v>
      </c>
      <c r="F93" s="358"/>
      <c r="G93" s="185" t="s">
        <v>736</v>
      </c>
      <c r="H93" s="185" t="s">
        <v>737</v>
      </c>
      <c r="I93" s="186" t="s">
        <v>738</v>
      </c>
      <c r="J93" s="127"/>
    </row>
    <row r="94" spans="1:10" x14ac:dyDescent="0.15">
      <c r="A94" s="201"/>
      <c r="B94" s="208">
        <v>1</v>
      </c>
      <c r="C94" s="209" t="s">
        <v>739</v>
      </c>
      <c r="D94" s="209" t="s">
        <v>740</v>
      </c>
      <c r="E94" s="210">
        <v>1</v>
      </c>
      <c r="F94" s="211" t="s">
        <v>741</v>
      </c>
      <c r="G94" s="209" t="s">
        <v>467</v>
      </c>
      <c r="H94" s="209" t="s">
        <v>455</v>
      </c>
      <c r="I94" s="212">
        <v>25292</v>
      </c>
      <c r="J94" s="127"/>
    </row>
    <row r="95" spans="1:10" x14ac:dyDescent="0.15">
      <c r="A95" s="201"/>
      <c r="B95" s="201"/>
      <c r="C95" s="201"/>
      <c r="D95" s="201"/>
      <c r="E95" s="201"/>
      <c r="F95" s="201"/>
      <c r="G95" s="201"/>
      <c r="H95" s="201"/>
      <c r="I95" s="201"/>
      <c r="J95" s="127"/>
    </row>
    <row r="96" spans="1:10" ht="14.25" thickBot="1" x14ac:dyDescent="0.2">
      <c r="A96" s="201"/>
      <c r="B96" s="182" t="s">
        <v>484</v>
      </c>
      <c r="C96" s="182"/>
      <c r="D96" s="183"/>
      <c r="E96" s="183"/>
      <c r="F96" s="183"/>
      <c r="G96" s="183"/>
      <c r="H96" s="359">
        <v>44932</v>
      </c>
      <c r="I96" s="359"/>
      <c r="J96" s="127"/>
    </row>
    <row r="97" spans="1:10" x14ac:dyDescent="0.15">
      <c r="A97" s="201"/>
      <c r="B97" s="184" t="s">
        <v>1366</v>
      </c>
      <c r="C97" s="185" t="s">
        <v>733</v>
      </c>
      <c r="D97" s="185" t="s">
        <v>734</v>
      </c>
      <c r="E97" s="358" t="s">
        <v>735</v>
      </c>
      <c r="F97" s="358"/>
      <c r="G97" s="185" t="s">
        <v>764</v>
      </c>
      <c r="H97" s="185" t="s">
        <v>737</v>
      </c>
      <c r="I97" s="186" t="s">
        <v>738</v>
      </c>
      <c r="J97" s="127"/>
    </row>
    <row r="98" spans="1:10" x14ac:dyDescent="0.15">
      <c r="A98" s="201"/>
      <c r="B98" s="193">
        <v>1</v>
      </c>
      <c r="C98" s="187" t="s">
        <v>485</v>
      </c>
      <c r="D98" s="188" t="s">
        <v>915</v>
      </c>
      <c r="E98" s="189">
        <v>1</v>
      </c>
      <c r="F98" s="190" t="s">
        <v>442</v>
      </c>
      <c r="G98" s="188" t="s">
        <v>608</v>
      </c>
      <c r="H98" s="188" t="s">
        <v>609</v>
      </c>
      <c r="I98" s="191">
        <v>24953</v>
      </c>
      <c r="J98" s="127"/>
    </row>
    <row r="99" spans="1:10" x14ac:dyDescent="0.15">
      <c r="A99" s="201"/>
      <c r="B99" s="193">
        <v>2</v>
      </c>
      <c r="C99" s="187" t="s">
        <v>486</v>
      </c>
      <c r="D99" s="194" t="s">
        <v>915</v>
      </c>
      <c r="E99" s="189">
        <v>2</v>
      </c>
      <c r="F99" s="190" t="s">
        <v>441</v>
      </c>
      <c r="G99" s="194" t="s">
        <v>610</v>
      </c>
      <c r="H99" s="194" t="s">
        <v>611</v>
      </c>
      <c r="I99" s="192">
        <v>24953</v>
      </c>
      <c r="J99" s="127"/>
    </row>
    <row r="100" spans="1:10" x14ac:dyDescent="0.15">
      <c r="A100" s="201"/>
      <c r="B100" s="193">
        <v>3</v>
      </c>
      <c r="C100" s="187" t="s">
        <v>487</v>
      </c>
      <c r="D100" s="194" t="s">
        <v>915</v>
      </c>
      <c r="E100" s="189">
        <v>1</v>
      </c>
      <c r="F100" s="190" t="s">
        <v>442</v>
      </c>
      <c r="G100" s="194" t="s">
        <v>612</v>
      </c>
      <c r="H100" s="194" t="s">
        <v>625</v>
      </c>
      <c r="I100" s="192">
        <v>24953</v>
      </c>
      <c r="J100" s="127"/>
    </row>
    <row r="101" spans="1:10" x14ac:dyDescent="0.15">
      <c r="A101" s="201"/>
      <c r="B101" s="193">
        <v>4</v>
      </c>
      <c r="C101" s="187" t="s">
        <v>504</v>
      </c>
      <c r="D101" s="194" t="s">
        <v>915</v>
      </c>
      <c r="E101" s="189">
        <v>1</v>
      </c>
      <c r="F101" s="190" t="s">
        <v>926</v>
      </c>
      <c r="G101" s="194" t="s">
        <v>970</v>
      </c>
      <c r="H101" s="194" t="s">
        <v>717</v>
      </c>
      <c r="I101" s="192">
        <v>25332</v>
      </c>
      <c r="J101" s="127"/>
    </row>
    <row r="102" spans="1:10" x14ac:dyDescent="0.15">
      <c r="A102" s="201"/>
      <c r="B102" s="193">
        <v>5</v>
      </c>
      <c r="C102" s="187" t="s">
        <v>1388</v>
      </c>
      <c r="D102" s="194" t="s">
        <v>915</v>
      </c>
      <c r="E102" s="189">
        <v>1</v>
      </c>
      <c r="F102" s="190" t="s">
        <v>441</v>
      </c>
      <c r="G102" s="194" t="s">
        <v>637</v>
      </c>
      <c r="H102" s="194" t="s">
        <v>483</v>
      </c>
      <c r="I102" s="192">
        <v>25359</v>
      </c>
      <c r="J102" s="127"/>
    </row>
    <row r="103" spans="1:10" x14ac:dyDescent="0.15">
      <c r="A103" s="201"/>
      <c r="B103" s="193">
        <v>6</v>
      </c>
      <c r="C103" s="187" t="s">
        <v>1350</v>
      </c>
      <c r="D103" s="194" t="s">
        <v>915</v>
      </c>
      <c r="E103" s="189">
        <v>1</v>
      </c>
      <c r="F103" s="190" t="s">
        <v>442</v>
      </c>
      <c r="G103" s="194" t="s">
        <v>446</v>
      </c>
      <c r="H103" s="194" t="s">
        <v>455</v>
      </c>
      <c r="I103" s="192">
        <v>25359</v>
      </c>
      <c r="J103" s="127"/>
    </row>
    <row r="104" spans="1:10" x14ac:dyDescent="0.15">
      <c r="A104" s="201"/>
      <c r="B104" s="193">
        <v>7</v>
      </c>
      <c r="C104" s="187" t="s">
        <v>950</v>
      </c>
      <c r="D104" s="194" t="s">
        <v>915</v>
      </c>
      <c r="E104" s="189">
        <v>1</v>
      </c>
      <c r="F104" s="190" t="s">
        <v>441</v>
      </c>
      <c r="G104" s="194" t="s">
        <v>929</v>
      </c>
      <c r="H104" s="194" t="s">
        <v>934</v>
      </c>
      <c r="I104" s="192">
        <v>25569</v>
      </c>
      <c r="J104" s="127"/>
    </row>
    <row r="105" spans="1:10" x14ac:dyDescent="0.15">
      <c r="A105" s="201"/>
      <c r="B105" s="193">
        <v>8</v>
      </c>
      <c r="C105" s="187" t="s">
        <v>951</v>
      </c>
      <c r="D105" s="194" t="s">
        <v>915</v>
      </c>
      <c r="E105" s="189">
        <v>1</v>
      </c>
      <c r="F105" s="190" t="s">
        <v>441</v>
      </c>
      <c r="G105" s="194" t="s">
        <v>930</v>
      </c>
      <c r="H105" s="194" t="s">
        <v>971</v>
      </c>
      <c r="I105" s="192">
        <v>25569</v>
      </c>
      <c r="J105" s="127"/>
    </row>
    <row r="106" spans="1:10" x14ac:dyDescent="0.15">
      <c r="A106" s="201"/>
      <c r="B106" s="193">
        <v>9</v>
      </c>
      <c r="C106" s="187" t="s">
        <v>513</v>
      </c>
      <c r="D106" s="194" t="s">
        <v>915</v>
      </c>
      <c r="E106" s="189">
        <v>1</v>
      </c>
      <c r="F106" s="190" t="s">
        <v>441</v>
      </c>
      <c r="G106" s="194" t="s">
        <v>448</v>
      </c>
      <c r="H106" s="194" t="s">
        <v>457</v>
      </c>
      <c r="I106" s="192">
        <v>26031</v>
      </c>
      <c r="J106" s="127"/>
    </row>
    <row r="107" spans="1:10" x14ac:dyDescent="0.15">
      <c r="A107" s="201"/>
      <c r="B107" s="193">
        <v>10</v>
      </c>
      <c r="C107" s="187" t="s">
        <v>952</v>
      </c>
      <c r="D107" s="194" t="s">
        <v>915</v>
      </c>
      <c r="E107" s="189">
        <v>1</v>
      </c>
      <c r="F107" s="190" t="s">
        <v>441</v>
      </c>
      <c r="G107" s="194" t="s">
        <v>972</v>
      </c>
      <c r="H107" s="194" t="s">
        <v>943</v>
      </c>
      <c r="I107" s="192">
        <v>26390</v>
      </c>
      <c r="J107" s="127"/>
    </row>
    <row r="108" spans="1:10" x14ac:dyDescent="0.15">
      <c r="A108" s="201"/>
      <c r="B108" s="193">
        <v>11</v>
      </c>
      <c r="C108" s="187" t="s">
        <v>953</v>
      </c>
      <c r="D108" s="194" t="s">
        <v>915</v>
      </c>
      <c r="E108" s="189">
        <v>1</v>
      </c>
      <c r="F108" s="190" t="s">
        <v>442</v>
      </c>
      <c r="G108" s="194" t="s">
        <v>973</v>
      </c>
      <c r="H108" s="194" t="s">
        <v>974</v>
      </c>
      <c r="I108" s="192">
        <v>26481</v>
      </c>
      <c r="J108" s="127"/>
    </row>
    <row r="109" spans="1:10" x14ac:dyDescent="0.15">
      <c r="A109" s="201"/>
      <c r="B109" s="193">
        <v>12</v>
      </c>
      <c r="C109" s="187" t="s">
        <v>486</v>
      </c>
      <c r="D109" s="194" t="s">
        <v>915</v>
      </c>
      <c r="E109" s="189">
        <v>1</v>
      </c>
      <c r="F109" s="190" t="s">
        <v>441</v>
      </c>
      <c r="G109" s="194" t="s">
        <v>449</v>
      </c>
      <c r="H109" s="194" t="s">
        <v>456</v>
      </c>
      <c r="I109" s="192">
        <v>26763</v>
      </c>
      <c r="J109" s="127"/>
    </row>
    <row r="110" spans="1:10" x14ac:dyDescent="0.15">
      <c r="A110" s="201"/>
      <c r="B110" s="193">
        <v>13</v>
      </c>
      <c r="C110" s="187" t="s">
        <v>529</v>
      </c>
      <c r="D110" s="194" t="s">
        <v>915</v>
      </c>
      <c r="E110" s="189">
        <v>1</v>
      </c>
      <c r="F110" s="190" t="s">
        <v>442</v>
      </c>
      <c r="G110" s="194" t="s">
        <v>656</v>
      </c>
      <c r="H110" s="194" t="s">
        <v>657</v>
      </c>
      <c r="I110" s="192">
        <v>27185</v>
      </c>
      <c r="J110" s="127"/>
    </row>
    <row r="111" spans="1:10" x14ac:dyDescent="0.15">
      <c r="A111" s="201"/>
      <c r="B111" s="193">
        <v>14</v>
      </c>
      <c r="C111" s="187" t="s">
        <v>954</v>
      </c>
      <c r="D111" s="194" t="s">
        <v>915</v>
      </c>
      <c r="E111" s="189">
        <v>1</v>
      </c>
      <c r="F111" s="190" t="s">
        <v>441</v>
      </c>
      <c r="G111" s="194" t="s">
        <v>930</v>
      </c>
      <c r="H111" s="194" t="s">
        <v>932</v>
      </c>
      <c r="I111" s="192">
        <v>27668</v>
      </c>
      <c r="J111" s="127"/>
    </row>
    <row r="112" spans="1:10" x14ac:dyDescent="0.15">
      <c r="A112" s="201"/>
      <c r="B112" s="193">
        <v>15</v>
      </c>
      <c r="C112" s="187" t="s">
        <v>955</v>
      </c>
      <c r="D112" s="194" t="s">
        <v>915</v>
      </c>
      <c r="E112" s="189">
        <v>1</v>
      </c>
      <c r="F112" s="190" t="s">
        <v>442</v>
      </c>
      <c r="G112" s="194" t="s">
        <v>975</v>
      </c>
      <c r="H112" s="194" t="s">
        <v>976</v>
      </c>
      <c r="I112" s="192">
        <v>27930</v>
      </c>
      <c r="J112" s="127"/>
    </row>
    <row r="113" spans="1:10" x14ac:dyDescent="0.15">
      <c r="A113" s="201"/>
      <c r="B113" s="193">
        <v>16</v>
      </c>
      <c r="C113" s="187" t="s">
        <v>956</v>
      </c>
      <c r="D113" s="194" t="s">
        <v>915</v>
      </c>
      <c r="E113" s="189">
        <v>1</v>
      </c>
      <c r="F113" s="190" t="s">
        <v>442</v>
      </c>
      <c r="G113" s="194" t="s">
        <v>977</v>
      </c>
      <c r="H113" s="194" t="s">
        <v>978</v>
      </c>
      <c r="I113" s="192">
        <v>28457</v>
      </c>
      <c r="J113" s="127"/>
    </row>
    <row r="114" spans="1:10" x14ac:dyDescent="0.15">
      <c r="A114" s="201"/>
      <c r="B114" s="193">
        <v>17</v>
      </c>
      <c r="C114" s="187" t="s">
        <v>559</v>
      </c>
      <c r="D114" s="194" t="s">
        <v>915</v>
      </c>
      <c r="E114" s="189">
        <v>1</v>
      </c>
      <c r="F114" s="190" t="s">
        <v>442</v>
      </c>
      <c r="G114" s="194" t="s">
        <v>480</v>
      </c>
      <c r="H114" s="194" t="s">
        <v>481</v>
      </c>
      <c r="I114" s="192">
        <v>29684</v>
      </c>
      <c r="J114" s="127"/>
    </row>
    <row r="115" spans="1:10" x14ac:dyDescent="0.15">
      <c r="A115" s="201"/>
      <c r="B115" s="193">
        <v>18</v>
      </c>
      <c r="C115" s="187" t="s">
        <v>560</v>
      </c>
      <c r="D115" s="194" t="s">
        <v>915</v>
      </c>
      <c r="E115" s="189">
        <v>1</v>
      </c>
      <c r="F115" s="190" t="s">
        <v>441</v>
      </c>
      <c r="G115" s="194" t="s">
        <v>677</v>
      </c>
      <c r="H115" s="194" t="s">
        <v>625</v>
      </c>
      <c r="I115" s="192">
        <v>30054</v>
      </c>
      <c r="J115" s="127"/>
    </row>
    <row r="116" spans="1:10" x14ac:dyDescent="0.15">
      <c r="A116" s="201"/>
      <c r="B116" s="193">
        <v>19</v>
      </c>
      <c r="C116" s="187" t="s">
        <v>1351</v>
      </c>
      <c r="D116" s="194" t="s">
        <v>915</v>
      </c>
      <c r="E116" s="189">
        <v>1</v>
      </c>
      <c r="F116" s="190" t="s">
        <v>442</v>
      </c>
      <c r="G116" s="194" t="s">
        <v>679</v>
      </c>
      <c r="H116" s="194" t="s">
        <v>643</v>
      </c>
      <c r="I116" s="192">
        <v>30414</v>
      </c>
      <c r="J116" s="127"/>
    </row>
    <row r="117" spans="1:10" x14ac:dyDescent="0.15">
      <c r="A117" s="201"/>
      <c r="B117" s="193">
        <v>20</v>
      </c>
      <c r="C117" s="187" t="s">
        <v>569</v>
      </c>
      <c r="D117" s="194" t="s">
        <v>915</v>
      </c>
      <c r="E117" s="189">
        <v>1</v>
      </c>
      <c r="F117" s="190" t="s">
        <v>441</v>
      </c>
      <c r="G117" s="194" t="s">
        <v>608</v>
      </c>
      <c r="H117" s="194" t="s">
        <v>609</v>
      </c>
      <c r="I117" s="192">
        <v>30781</v>
      </c>
      <c r="J117" s="127"/>
    </row>
    <row r="118" spans="1:10" x14ac:dyDescent="0.15">
      <c r="A118" s="201"/>
      <c r="B118" s="193">
        <v>21</v>
      </c>
      <c r="C118" s="187" t="s">
        <v>570</v>
      </c>
      <c r="D118" s="194" t="s">
        <v>915</v>
      </c>
      <c r="E118" s="189">
        <v>1</v>
      </c>
      <c r="F118" s="190" t="s">
        <v>441</v>
      </c>
      <c r="G118" s="194" t="s">
        <v>451</v>
      </c>
      <c r="H118" s="194" t="s">
        <v>455</v>
      </c>
      <c r="I118" s="192">
        <v>30781</v>
      </c>
      <c r="J118" s="127"/>
    </row>
    <row r="119" spans="1:10" x14ac:dyDescent="0.15">
      <c r="A119" s="201"/>
      <c r="B119" s="193">
        <v>22</v>
      </c>
      <c r="C119" s="187" t="s">
        <v>571</v>
      </c>
      <c r="D119" s="194" t="s">
        <v>915</v>
      </c>
      <c r="E119" s="189">
        <v>2</v>
      </c>
      <c r="F119" s="190" t="s">
        <v>441</v>
      </c>
      <c r="G119" s="194" t="s">
        <v>930</v>
      </c>
      <c r="H119" s="194" t="s">
        <v>670</v>
      </c>
      <c r="I119" s="192">
        <v>30781</v>
      </c>
      <c r="J119" s="127"/>
    </row>
    <row r="120" spans="1:10" x14ac:dyDescent="0.15">
      <c r="A120" s="201"/>
      <c r="B120" s="193">
        <v>23</v>
      </c>
      <c r="C120" s="187" t="s">
        <v>574</v>
      </c>
      <c r="D120" s="194" t="s">
        <v>915</v>
      </c>
      <c r="E120" s="189">
        <v>1</v>
      </c>
      <c r="F120" s="190" t="s">
        <v>441</v>
      </c>
      <c r="G120" s="194" t="s">
        <v>930</v>
      </c>
      <c r="H120" s="194" t="s">
        <v>614</v>
      </c>
      <c r="I120" s="192">
        <v>31568</v>
      </c>
      <c r="J120" s="127"/>
    </row>
    <row r="121" spans="1:10" x14ac:dyDescent="0.15">
      <c r="A121" s="201"/>
      <c r="B121" s="193">
        <v>24</v>
      </c>
      <c r="C121" s="187" t="s">
        <v>581</v>
      </c>
      <c r="D121" s="194" t="s">
        <v>915</v>
      </c>
      <c r="E121" s="189">
        <v>1</v>
      </c>
      <c r="F121" s="190" t="s">
        <v>442</v>
      </c>
      <c r="G121" s="194" t="s">
        <v>683</v>
      </c>
      <c r="H121" s="194" t="s">
        <v>618</v>
      </c>
      <c r="I121" s="192">
        <v>32790</v>
      </c>
      <c r="J121" s="127"/>
    </row>
    <row r="122" spans="1:10" x14ac:dyDescent="0.15">
      <c r="A122" s="201"/>
      <c r="B122" s="193">
        <v>25</v>
      </c>
      <c r="C122" s="187" t="s">
        <v>957</v>
      </c>
      <c r="D122" s="194" t="s">
        <v>915</v>
      </c>
      <c r="E122" s="189">
        <v>1</v>
      </c>
      <c r="F122" s="190" t="s">
        <v>926</v>
      </c>
      <c r="G122" s="194" t="s">
        <v>979</v>
      </c>
      <c r="H122" s="194" t="s">
        <v>976</v>
      </c>
      <c r="I122" s="192">
        <v>32862</v>
      </c>
      <c r="J122" s="127"/>
    </row>
    <row r="123" spans="1:10" x14ac:dyDescent="0.15">
      <c r="A123" s="201"/>
      <c r="B123" s="193">
        <v>26</v>
      </c>
      <c r="C123" s="187" t="s">
        <v>584</v>
      </c>
      <c r="D123" s="194" t="s">
        <v>915</v>
      </c>
      <c r="E123" s="189">
        <v>1</v>
      </c>
      <c r="F123" s="190" t="s">
        <v>441</v>
      </c>
      <c r="G123" s="194" t="s">
        <v>684</v>
      </c>
      <c r="H123" s="194" t="s">
        <v>641</v>
      </c>
      <c r="I123" s="192">
        <v>32924</v>
      </c>
      <c r="J123" s="127"/>
    </row>
    <row r="124" spans="1:10" x14ac:dyDescent="0.15">
      <c r="A124" s="201"/>
      <c r="B124" s="193">
        <v>27</v>
      </c>
      <c r="C124" s="187" t="s">
        <v>585</v>
      </c>
      <c r="D124" s="194" t="s">
        <v>915</v>
      </c>
      <c r="E124" s="189">
        <v>2</v>
      </c>
      <c r="F124" s="190" t="s">
        <v>442</v>
      </c>
      <c r="G124" s="194" t="s">
        <v>685</v>
      </c>
      <c r="H124" s="194" t="s">
        <v>456</v>
      </c>
      <c r="I124" s="192">
        <v>33493</v>
      </c>
      <c r="J124" s="127"/>
    </row>
    <row r="125" spans="1:10" x14ac:dyDescent="0.15">
      <c r="A125" s="201"/>
      <c r="B125" s="193">
        <v>28</v>
      </c>
      <c r="C125" s="187" t="s">
        <v>958</v>
      </c>
      <c r="D125" s="194" t="s">
        <v>915</v>
      </c>
      <c r="E125" s="189">
        <v>1</v>
      </c>
      <c r="F125" s="190" t="s">
        <v>442</v>
      </c>
      <c r="G125" s="194" t="s">
        <v>980</v>
      </c>
      <c r="H125" s="194" t="s">
        <v>934</v>
      </c>
      <c r="I125" s="192">
        <v>33689</v>
      </c>
      <c r="J125" s="127"/>
    </row>
    <row r="126" spans="1:10" x14ac:dyDescent="0.15">
      <c r="A126" s="201"/>
      <c r="B126" s="193">
        <v>29</v>
      </c>
      <c r="C126" s="187" t="s">
        <v>586</v>
      </c>
      <c r="D126" s="194" t="s">
        <v>915</v>
      </c>
      <c r="E126" s="189">
        <v>1</v>
      </c>
      <c r="F126" s="190" t="s">
        <v>442</v>
      </c>
      <c r="G126" s="194" t="s">
        <v>453</v>
      </c>
      <c r="H126" s="194" t="s">
        <v>717</v>
      </c>
      <c r="I126" s="192">
        <v>34003</v>
      </c>
      <c r="J126" s="127"/>
    </row>
    <row r="127" spans="1:10" x14ac:dyDescent="0.15">
      <c r="A127" s="201"/>
      <c r="B127" s="193">
        <v>30</v>
      </c>
      <c r="C127" s="187" t="s">
        <v>588</v>
      </c>
      <c r="D127" s="194" t="s">
        <v>915</v>
      </c>
      <c r="E127" s="189">
        <v>1</v>
      </c>
      <c r="F127" s="190" t="s">
        <v>442</v>
      </c>
      <c r="G127" s="194" t="s">
        <v>453</v>
      </c>
      <c r="H127" s="194" t="s">
        <v>458</v>
      </c>
      <c r="I127" s="192">
        <v>34095</v>
      </c>
      <c r="J127" s="127"/>
    </row>
    <row r="128" spans="1:10" x14ac:dyDescent="0.15">
      <c r="A128" s="201"/>
      <c r="B128" s="193">
        <v>31</v>
      </c>
      <c r="C128" s="187" t="s">
        <v>590</v>
      </c>
      <c r="D128" s="194" t="s">
        <v>915</v>
      </c>
      <c r="E128" s="189">
        <v>1</v>
      </c>
      <c r="F128" s="190" t="s">
        <v>442</v>
      </c>
      <c r="G128" s="194" t="s">
        <v>689</v>
      </c>
      <c r="H128" s="194" t="s">
        <v>455</v>
      </c>
      <c r="I128" s="192">
        <v>34639</v>
      </c>
      <c r="J128" s="127"/>
    </row>
    <row r="129" spans="1:10" x14ac:dyDescent="0.15">
      <c r="A129" s="201"/>
      <c r="B129" s="193">
        <v>32</v>
      </c>
      <c r="C129" s="187" t="s">
        <v>959</v>
      </c>
      <c r="D129" s="194" t="s">
        <v>915</v>
      </c>
      <c r="E129" s="189">
        <v>1</v>
      </c>
      <c r="F129" s="190" t="s">
        <v>606</v>
      </c>
      <c r="G129" s="194" t="s">
        <v>930</v>
      </c>
      <c r="H129" s="194" t="s">
        <v>974</v>
      </c>
      <c r="I129" s="192">
        <v>34940</v>
      </c>
      <c r="J129" s="127"/>
    </row>
    <row r="130" spans="1:10" x14ac:dyDescent="0.15">
      <c r="A130" s="201"/>
      <c r="B130" s="193">
        <v>33</v>
      </c>
      <c r="C130" s="187" t="s">
        <v>594</v>
      </c>
      <c r="D130" s="194" t="s">
        <v>915</v>
      </c>
      <c r="E130" s="189">
        <v>1</v>
      </c>
      <c r="F130" s="190" t="s">
        <v>442</v>
      </c>
      <c r="G130" s="194" t="s">
        <v>451</v>
      </c>
      <c r="H130" s="194" t="s">
        <v>455</v>
      </c>
      <c r="I130" s="192">
        <v>35529</v>
      </c>
      <c r="J130" s="127"/>
    </row>
    <row r="131" spans="1:10" x14ac:dyDescent="0.15">
      <c r="A131" s="201"/>
      <c r="B131" s="193">
        <v>34</v>
      </c>
      <c r="C131" s="187" t="s">
        <v>960</v>
      </c>
      <c r="D131" s="194" t="s">
        <v>915</v>
      </c>
      <c r="E131" s="189">
        <v>1</v>
      </c>
      <c r="F131" s="190" t="s">
        <v>442</v>
      </c>
      <c r="G131" s="194" t="s">
        <v>981</v>
      </c>
      <c r="H131" s="194" t="s">
        <v>982</v>
      </c>
      <c r="I131" s="192">
        <v>38380</v>
      </c>
      <c r="J131" s="127"/>
    </row>
    <row r="132" spans="1:10" x14ac:dyDescent="0.15">
      <c r="A132" s="201"/>
      <c r="B132" s="193">
        <v>35</v>
      </c>
      <c r="C132" s="187" t="s">
        <v>961</v>
      </c>
      <c r="D132" s="194" t="s">
        <v>915</v>
      </c>
      <c r="E132" s="189">
        <v>2</v>
      </c>
      <c r="F132" s="190" t="s">
        <v>442</v>
      </c>
      <c r="G132" s="194" t="s">
        <v>453</v>
      </c>
      <c r="H132" s="194" t="s">
        <v>974</v>
      </c>
      <c r="I132" s="192">
        <v>38744</v>
      </c>
      <c r="J132" s="127"/>
    </row>
    <row r="133" spans="1:10" x14ac:dyDescent="0.15">
      <c r="A133" s="201"/>
      <c r="B133" s="193">
        <v>36</v>
      </c>
      <c r="C133" s="187" t="s">
        <v>962</v>
      </c>
      <c r="D133" s="194" t="s">
        <v>915</v>
      </c>
      <c r="E133" s="189">
        <v>8</v>
      </c>
      <c r="F133" s="190" t="s">
        <v>442</v>
      </c>
      <c r="G133" s="194" t="s">
        <v>983</v>
      </c>
      <c r="H133" s="194" t="s">
        <v>622</v>
      </c>
      <c r="I133" s="192">
        <v>40228</v>
      </c>
      <c r="J133" s="127"/>
    </row>
    <row r="134" spans="1:10" x14ac:dyDescent="0.15">
      <c r="A134" s="201"/>
      <c r="B134" s="193">
        <v>37</v>
      </c>
      <c r="C134" s="187" t="s">
        <v>963</v>
      </c>
      <c r="D134" s="194" t="s">
        <v>915</v>
      </c>
      <c r="E134" s="189">
        <v>1</v>
      </c>
      <c r="F134" s="190" t="s">
        <v>442</v>
      </c>
      <c r="G134" s="194" t="s">
        <v>984</v>
      </c>
      <c r="H134" s="194" t="s">
        <v>971</v>
      </c>
      <c r="I134" s="192">
        <v>42480</v>
      </c>
      <c r="J134" s="127"/>
    </row>
    <row r="135" spans="1:10" x14ac:dyDescent="0.15">
      <c r="A135" s="201"/>
      <c r="B135" s="193">
        <v>38</v>
      </c>
      <c r="C135" s="187" t="s">
        <v>964</v>
      </c>
      <c r="D135" s="194" t="s">
        <v>915</v>
      </c>
      <c r="E135" s="189">
        <v>1</v>
      </c>
      <c r="F135" s="190" t="s">
        <v>442</v>
      </c>
      <c r="G135" s="194" t="s">
        <v>985</v>
      </c>
      <c r="H135" s="194" t="s">
        <v>622</v>
      </c>
      <c r="I135" s="192">
        <v>42543</v>
      </c>
      <c r="J135" s="127"/>
    </row>
    <row r="136" spans="1:10" x14ac:dyDescent="0.15">
      <c r="A136" s="201"/>
      <c r="B136" s="193">
        <v>39</v>
      </c>
      <c r="C136" s="187" t="s">
        <v>508</v>
      </c>
      <c r="D136" s="194" t="s">
        <v>396</v>
      </c>
      <c r="E136" s="189">
        <v>2</v>
      </c>
      <c r="F136" s="190" t="s">
        <v>986</v>
      </c>
      <c r="G136" s="194" t="s">
        <v>639</v>
      </c>
      <c r="H136" s="194" t="s">
        <v>456</v>
      </c>
      <c r="I136" s="192">
        <v>25359</v>
      </c>
      <c r="J136" s="127"/>
    </row>
    <row r="137" spans="1:10" x14ac:dyDescent="0.15">
      <c r="A137" s="201"/>
      <c r="B137" s="193">
        <v>40</v>
      </c>
      <c r="C137" s="187" t="s">
        <v>518</v>
      </c>
      <c r="D137" s="194" t="s">
        <v>396</v>
      </c>
      <c r="E137" s="189">
        <v>1</v>
      </c>
      <c r="F137" s="190" t="s">
        <v>479</v>
      </c>
      <c r="G137" s="194" t="s">
        <v>451</v>
      </c>
      <c r="H137" s="194" t="s">
        <v>455</v>
      </c>
      <c r="I137" s="192">
        <v>26458</v>
      </c>
      <c r="J137" s="127"/>
    </row>
    <row r="138" spans="1:10" x14ac:dyDescent="0.15">
      <c r="A138" s="201"/>
      <c r="B138" s="193">
        <v>41</v>
      </c>
      <c r="C138" s="187" t="s">
        <v>519</v>
      </c>
      <c r="D138" s="194" t="s">
        <v>396</v>
      </c>
      <c r="E138" s="189">
        <v>1</v>
      </c>
      <c r="F138" s="190" t="s">
        <v>479</v>
      </c>
      <c r="G138" s="194" t="s">
        <v>451</v>
      </c>
      <c r="H138" s="194" t="s">
        <v>455</v>
      </c>
      <c r="I138" s="192">
        <v>26458</v>
      </c>
      <c r="J138" s="127"/>
    </row>
    <row r="139" spans="1:10" x14ac:dyDescent="0.15">
      <c r="A139" s="201"/>
      <c r="B139" s="193">
        <v>42</v>
      </c>
      <c r="C139" s="187" t="s">
        <v>521</v>
      </c>
      <c r="D139" s="194" t="s">
        <v>396</v>
      </c>
      <c r="E139" s="189">
        <v>1</v>
      </c>
      <c r="F139" s="190" t="s">
        <v>605</v>
      </c>
      <c r="G139" s="194" t="s">
        <v>451</v>
      </c>
      <c r="H139" s="194" t="s">
        <v>455</v>
      </c>
      <c r="I139" s="192">
        <v>26763</v>
      </c>
      <c r="J139" s="127"/>
    </row>
    <row r="140" spans="1:10" x14ac:dyDescent="0.15">
      <c r="A140" s="201"/>
      <c r="B140" s="193">
        <v>43</v>
      </c>
      <c r="C140" s="187" t="s">
        <v>522</v>
      </c>
      <c r="D140" s="194" t="s">
        <v>396</v>
      </c>
      <c r="E140" s="189">
        <v>1</v>
      </c>
      <c r="F140" s="190" t="s">
        <v>605</v>
      </c>
      <c r="G140" s="194" t="s">
        <v>451</v>
      </c>
      <c r="H140" s="194" t="s">
        <v>455</v>
      </c>
      <c r="I140" s="192">
        <v>26763</v>
      </c>
      <c r="J140" s="127"/>
    </row>
    <row r="141" spans="1:10" x14ac:dyDescent="0.15">
      <c r="A141" s="201"/>
      <c r="B141" s="193">
        <v>44</v>
      </c>
      <c r="C141" s="187" t="s">
        <v>535</v>
      </c>
      <c r="D141" s="194" t="s">
        <v>396</v>
      </c>
      <c r="E141" s="189">
        <v>1</v>
      </c>
      <c r="F141" s="190" t="s">
        <v>605</v>
      </c>
      <c r="G141" s="194" t="s">
        <v>451</v>
      </c>
      <c r="H141" s="194" t="s">
        <v>455</v>
      </c>
      <c r="I141" s="192">
        <v>28202</v>
      </c>
      <c r="J141" s="127"/>
    </row>
    <row r="142" spans="1:10" x14ac:dyDescent="0.15">
      <c r="A142" s="201"/>
      <c r="B142" s="193">
        <v>45</v>
      </c>
      <c r="C142" s="187" t="s">
        <v>547</v>
      </c>
      <c r="D142" s="194" t="s">
        <v>396</v>
      </c>
      <c r="E142" s="189">
        <v>1</v>
      </c>
      <c r="F142" s="190" t="s">
        <v>479</v>
      </c>
      <c r="G142" s="194" t="s">
        <v>665</v>
      </c>
      <c r="H142" s="194" t="s">
        <v>483</v>
      </c>
      <c r="I142" s="192">
        <v>29319</v>
      </c>
      <c r="J142" s="127"/>
    </row>
    <row r="143" spans="1:10" x14ac:dyDescent="0.15">
      <c r="A143" s="201"/>
      <c r="B143" s="193">
        <v>46</v>
      </c>
      <c r="C143" s="187" t="s">
        <v>965</v>
      </c>
      <c r="D143" s="194" t="s">
        <v>396</v>
      </c>
      <c r="E143" s="189">
        <v>2</v>
      </c>
      <c r="F143" s="190" t="s">
        <v>605</v>
      </c>
      <c r="G143" s="194" t="s">
        <v>987</v>
      </c>
      <c r="H143" s="194" t="s">
        <v>988</v>
      </c>
      <c r="I143" s="192">
        <v>30024</v>
      </c>
      <c r="J143" s="127"/>
    </row>
    <row r="144" spans="1:10" x14ac:dyDescent="0.15">
      <c r="A144" s="201"/>
      <c r="B144" s="193">
        <v>47</v>
      </c>
      <c r="C144" s="187" t="s">
        <v>572</v>
      </c>
      <c r="D144" s="194" t="s">
        <v>396</v>
      </c>
      <c r="E144" s="189">
        <v>2</v>
      </c>
      <c r="F144" s="190" t="s">
        <v>479</v>
      </c>
      <c r="G144" s="194" t="s">
        <v>453</v>
      </c>
      <c r="H144" s="194" t="s">
        <v>460</v>
      </c>
      <c r="I144" s="192">
        <v>31296</v>
      </c>
      <c r="J144" s="127"/>
    </row>
    <row r="145" spans="1:10" x14ac:dyDescent="0.15">
      <c r="A145" s="201"/>
      <c r="B145" s="193">
        <v>48</v>
      </c>
      <c r="C145" s="187" t="s">
        <v>966</v>
      </c>
      <c r="D145" s="194" t="s">
        <v>923</v>
      </c>
      <c r="E145" s="189">
        <v>1</v>
      </c>
      <c r="F145" s="190" t="s">
        <v>479</v>
      </c>
      <c r="G145" s="194" t="s">
        <v>989</v>
      </c>
      <c r="H145" s="194" t="s">
        <v>990</v>
      </c>
      <c r="I145" s="192">
        <v>25569</v>
      </c>
      <c r="J145" s="127"/>
    </row>
    <row r="146" spans="1:10" x14ac:dyDescent="0.15">
      <c r="A146" s="201"/>
      <c r="B146" s="193">
        <v>49</v>
      </c>
      <c r="C146" s="187" t="s">
        <v>967</v>
      </c>
      <c r="D146" s="194" t="s">
        <v>923</v>
      </c>
      <c r="E146" s="189">
        <v>1</v>
      </c>
      <c r="F146" s="190" t="s">
        <v>443</v>
      </c>
      <c r="G146" s="194" t="s">
        <v>991</v>
      </c>
      <c r="H146" s="194" t="s">
        <v>992</v>
      </c>
      <c r="I146" s="192">
        <v>25979</v>
      </c>
      <c r="J146" s="127"/>
    </row>
    <row r="147" spans="1:10" x14ac:dyDescent="0.15">
      <c r="A147" s="201"/>
      <c r="B147" s="193">
        <v>50</v>
      </c>
      <c r="C147" s="187" t="s">
        <v>968</v>
      </c>
      <c r="D147" s="194" t="s">
        <v>923</v>
      </c>
      <c r="E147" s="189">
        <v>1</v>
      </c>
      <c r="F147" s="190" t="s">
        <v>443</v>
      </c>
      <c r="G147" s="194" t="s">
        <v>993</v>
      </c>
      <c r="H147" s="194" t="s">
        <v>994</v>
      </c>
      <c r="I147" s="192">
        <v>25979</v>
      </c>
      <c r="J147" s="127"/>
    </row>
    <row r="148" spans="1:10" x14ac:dyDescent="0.15">
      <c r="A148" s="201"/>
      <c r="B148" s="193">
        <v>51</v>
      </c>
      <c r="C148" s="187" t="s">
        <v>1149</v>
      </c>
      <c r="D148" s="194" t="s">
        <v>923</v>
      </c>
      <c r="E148" s="189">
        <v>1</v>
      </c>
      <c r="F148" s="190" t="s">
        <v>443</v>
      </c>
      <c r="G148" s="194" t="s">
        <v>928</v>
      </c>
      <c r="H148" s="194" t="s">
        <v>932</v>
      </c>
      <c r="I148" s="192">
        <v>26390</v>
      </c>
      <c r="J148" s="127"/>
    </row>
    <row r="149" spans="1:10" x14ac:dyDescent="0.15">
      <c r="A149" s="201"/>
      <c r="B149" s="193">
        <v>52</v>
      </c>
      <c r="C149" s="187" t="s">
        <v>1150</v>
      </c>
      <c r="D149" s="194" t="s">
        <v>923</v>
      </c>
      <c r="E149" s="189">
        <v>1</v>
      </c>
      <c r="F149" s="190" t="s">
        <v>443</v>
      </c>
      <c r="G149" s="194" t="s">
        <v>995</v>
      </c>
      <c r="H149" s="194" t="s">
        <v>935</v>
      </c>
      <c r="I149" s="192">
        <v>26390</v>
      </c>
      <c r="J149" s="127"/>
    </row>
    <row r="150" spans="1:10" x14ac:dyDescent="0.15">
      <c r="A150" s="201"/>
      <c r="B150" s="193">
        <v>53</v>
      </c>
      <c r="C150" s="187" t="s">
        <v>969</v>
      </c>
      <c r="D150" s="194" t="s">
        <v>923</v>
      </c>
      <c r="E150" s="189">
        <v>1</v>
      </c>
      <c r="F150" s="190" t="s">
        <v>443</v>
      </c>
      <c r="G150" s="194" t="s">
        <v>996</v>
      </c>
      <c r="H150" s="194" t="s">
        <v>971</v>
      </c>
      <c r="I150" s="192">
        <v>26481</v>
      </c>
      <c r="J150" s="127"/>
    </row>
    <row r="151" spans="1:10" ht="14.25" thickBot="1" x14ac:dyDescent="0.2">
      <c r="A151" s="201"/>
      <c r="B151" s="195">
        <v>54</v>
      </c>
      <c r="C151" s="196" t="s">
        <v>533</v>
      </c>
      <c r="D151" s="197" t="s">
        <v>923</v>
      </c>
      <c r="E151" s="198">
        <v>1</v>
      </c>
      <c r="F151" s="199" t="s">
        <v>443</v>
      </c>
      <c r="G151" s="197" t="s">
        <v>644</v>
      </c>
      <c r="H151" s="197" t="s">
        <v>718</v>
      </c>
      <c r="I151" s="200">
        <v>27185</v>
      </c>
      <c r="J151" s="127"/>
    </row>
    <row r="152" spans="1:10" x14ac:dyDescent="0.15">
      <c r="A152" s="201"/>
      <c r="B152" s="205"/>
      <c r="C152" s="187"/>
      <c r="D152" s="187"/>
      <c r="E152" s="189"/>
      <c r="F152" s="190"/>
      <c r="G152" s="187"/>
      <c r="H152" s="187"/>
      <c r="I152" s="206"/>
      <c r="J152" s="127"/>
    </row>
    <row r="153" spans="1:10" x14ac:dyDescent="0.15">
      <c r="A153" s="201"/>
      <c r="B153" s="213" t="s">
        <v>897</v>
      </c>
      <c r="C153" s="187"/>
      <c r="D153" s="187"/>
      <c r="E153" s="189"/>
      <c r="F153" s="190"/>
      <c r="G153" s="187"/>
      <c r="H153" s="187"/>
      <c r="I153" s="206"/>
      <c r="J153" s="127"/>
    </row>
    <row r="154" spans="1:10" ht="14.25" thickBot="1" x14ac:dyDescent="0.2">
      <c r="A154" s="201"/>
      <c r="B154" s="182" t="s">
        <v>484</v>
      </c>
      <c r="C154" s="182"/>
      <c r="D154" s="183"/>
      <c r="E154" s="183"/>
      <c r="F154" s="183"/>
      <c r="G154" s="183"/>
      <c r="H154" s="359">
        <v>44932</v>
      </c>
      <c r="I154" s="359"/>
      <c r="J154" s="127"/>
    </row>
    <row r="155" spans="1:10" x14ac:dyDescent="0.15">
      <c r="A155" s="201"/>
      <c r="B155" s="184" t="s">
        <v>1366</v>
      </c>
      <c r="C155" s="185" t="s">
        <v>733</v>
      </c>
      <c r="D155" s="185" t="s">
        <v>734</v>
      </c>
      <c r="E155" s="358" t="s">
        <v>735</v>
      </c>
      <c r="F155" s="358"/>
      <c r="G155" s="185" t="s">
        <v>764</v>
      </c>
      <c r="H155" s="185" t="s">
        <v>737</v>
      </c>
      <c r="I155" s="186" t="s">
        <v>738</v>
      </c>
      <c r="J155" s="127"/>
    </row>
    <row r="156" spans="1:10" x14ac:dyDescent="0.15">
      <c r="A156" s="201"/>
      <c r="B156" s="193">
        <v>55</v>
      </c>
      <c r="C156" s="187" t="s">
        <v>997</v>
      </c>
      <c r="D156" s="194" t="s">
        <v>923</v>
      </c>
      <c r="E156" s="189">
        <v>2</v>
      </c>
      <c r="F156" s="190" t="s">
        <v>479</v>
      </c>
      <c r="G156" s="194" t="s">
        <v>930</v>
      </c>
      <c r="H156" s="194" t="s">
        <v>978</v>
      </c>
      <c r="I156" s="192">
        <v>28851</v>
      </c>
      <c r="J156" s="127"/>
    </row>
    <row r="157" spans="1:10" x14ac:dyDescent="0.15">
      <c r="A157" s="201"/>
      <c r="B157" s="193">
        <v>56</v>
      </c>
      <c r="C157" s="187" t="s">
        <v>546</v>
      </c>
      <c r="D157" s="194" t="s">
        <v>923</v>
      </c>
      <c r="E157" s="189">
        <v>1</v>
      </c>
      <c r="F157" s="190" t="s">
        <v>443</v>
      </c>
      <c r="G157" s="194" t="s">
        <v>665</v>
      </c>
      <c r="H157" s="194" t="s">
        <v>483</v>
      </c>
      <c r="I157" s="192">
        <v>29319</v>
      </c>
      <c r="J157" s="127"/>
    </row>
    <row r="158" spans="1:10" x14ac:dyDescent="0.15">
      <c r="A158" s="201"/>
      <c r="B158" s="193">
        <v>57</v>
      </c>
      <c r="C158" s="187" t="s">
        <v>548</v>
      </c>
      <c r="D158" s="194" t="s">
        <v>923</v>
      </c>
      <c r="E158" s="189">
        <v>2</v>
      </c>
      <c r="F158" s="190" t="s">
        <v>479</v>
      </c>
      <c r="G158" s="194" t="s">
        <v>666</v>
      </c>
      <c r="H158" s="194" t="s">
        <v>456</v>
      </c>
      <c r="I158" s="192">
        <v>29319</v>
      </c>
      <c r="J158" s="127"/>
    </row>
    <row r="159" spans="1:10" x14ac:dyDescent="0.15">
      <c r="A159" s="201"/>
      <c r="B159" s="193">
        <v>58</v>
      </c>
      <c r="C159" s="187" t="s">
        <v>549</v>
      </c>
      <c r="D159" s="194" t="s">
        <v>923</v>
      </c>
      <c r="E159" s="189">
        <v>2</v>
      </c>
      <c r="F159" s="190" t="s">
        <v>443</v>
      </c>
      <c r="G159" s="194" t="s">
        <v>454</v>
      </c>
      <c r="H159" s="194" t="s">
        <v>458</v>
      </c>
      <c r="I159" s="192">
        <v>29319</v>
      </c>
      <c r="J159" s="127"/>
    </row>
    <row r="160" spans="1:10" x14ac:dyDescent="0.15">
      <c r="A160" s="201"/>
      <c r="B160" s="193">
        <v>59</v>
      </c>
      <c r="C160" s="187" t="s">
        <v>552</v>
      </c>
      <c r="D160" s="194" t="s">
        <v>923</v>
      </c>
      <c r="E160" s="189">
        <v>1</v>
      </c>
      <c r="F160" s="190" t="s">
        <v>443</v>
      </c>
      <c r="G160" s="194" t="s">
        <v>669</v>
      </c>
      <c r="H160" s="194" t="s">
        <v>657</v>
      </c>
      <c r="I160" s="192">
        <v>29623</v>
      </c>
      <c r="J160" s="127"/>
    </row>
    <row r="161" spans="1:10" x14ac:dyDescent="0.15">
      <c r="A161" s="201"/>
      <c r="B161" s="193">
        <v>60</v>
      </c>
      <c r="C161" s="187" t="s">
        <v>549</v>
      </c>
      <c r="D161" s="194" t="s">
        <v>923</v>
      </c>
      <c r="E161" s="189">
        <v>2</v>
      </c>
      <c r="F161" s="190" t="s">
        <v>443</v>
      </c>
      <c r="G161" s="194" t="s">
        <v>669</v>
      </c>
      <c r="H161" s="194" t="s">
        <v>657</v>
      </c>
      <c r="I161" s="192">
        <v>29651</v>
      </c>
      <c r="J161" s="127"/>
    </row>
    <row r="162" spans="1:10" x14ac:dyDescent="0.15">
      <c r="A162" s="201"/>
      <c r="B162" s="193">
        <v>61</v>
      </c>
      <c r="C162" s="187" t="s">
        <v>554</v>
      </c>
      <c r="D162" s="194" t="s">
        <v>923</v>
      </c>
      <c r="E162" s="189">
        <v>2</v>
      </c>
      <c r="F162" s="190" t="s">
        <v>479</v>
      </c>
      <c r="G162" s="194" t="s">
        <v>671</v>
      </c>
      <c r="H162" s="194" t="s">
        <v>650</v>
      </c>
      <c r="I162" s="192">
        <v>29651</v>
      </c>
      <c r="J162" s="127"/>
    </row>
    <row r="163" spans="1:10" x14ac:dyDescent="0.15">
      <c r="A163" s="201"/>
      <c r="B163" s="193">
        <v>62</v>
      </c>
      <c r="C163" s="187" t="s">
        <v>998</v>
      </c>
      <c r="D163" s="194" t="s">
        <v>923</v>
      </c>
      <c r="E163" s="189">
        <v>1</v>
      </c>
      <c r="F163" s="190" t="s">
        <v>443</v>
      </c>
      <c r="G163" s="194" t="s">
        <v>987</v>
      </c>
      <c r="H163" s="194" t="s">
        <v>988</v>
      </c>
      <c r="I163" s="192">
        <v>30024</v>
      </c>
      <c r="J163" s="127"/>
    </row>
    <row r="164" spans="1:10" x14ac:dyDescent="0.15">
      <c r="A164" s="201"/>
      <c r="B164" s="193">
        <v>63</v>
      </c>
      <c r="C164" s="187" t="s">
        <v>549</v>
      </c>
      <c r="D164" s="194" t="s">
        <v>923</v>
      </c>
      <c r="E164" s="189">
        <v>2</v>
      </c>
      <c r="F164" s="190" t="s">
        <v>443</v>
      </c>
      <c r="G164" s="194" t="s">
        <v>676</v>
      </c>
      <c r="H164" s="194" t="s">
        <v>643</v>
      </c>
      <c r="I164" s="192">
        <v>30054</v>
      </c>
      <c r="J164" s="127"/>
    </row>
    <row r="165" spans="1:10" x14ac:dyDescent="0.15">
      <c r="A165" s="201"/>
      <c r="B165" s="193">
        <v>64</v>
      </c>
      <c r="C165" s="187" t="s">
        <v>999</v>
      </c>
      <c r="D165" s="194" t="s">
        <v>923</v>
      </c>
      <c r="E165" s="189">
        <v>1</v>
      </c>
      <c r="F165" s="190" t="s">
        <v>441</v>
      </c>
      <c r="G165" s="194" t="s">
        <v>993</v>
      </c>
      <c r="H165" s="194" t="s">
        <v>994</v>
      </c>
      <c r="I165" s="192">
        <v>34411</v>
      </c>
      <c r="J165" s="127"/>
    </row>
    <row r="166" spans="1:10" x14ac:dyDescent="0.15">
      <c r="A166" s="201"/>
      <c r="B166" s="193">
        <v>65</v>
      </c>
      <c r="C166" s="187" t="s">
        <v>1000</v>
      </c>
      <c r="D166" s="194" t="s">
        <v>923</v>
      </c>
      <c r="E166" s="189">
        <v>2</v>
      </c>
      <c r="F166" s="190" t="s">
        <v>441</v>
      </c>
      <c r="G166" s="194" t="s">
        <v>979</v>
      </c>
      <c r="H166" s="194" t="s">
        <v>976</v>
      </c>
      <c r="I166" s="192">
        <v>34411</v>
      </c>
      <c r="J166" s="127"/>
    </row>
    <row r="167" spans="1:10" x14ac:dyDescent="0.15">
      <c r="A167" s="201"/>
      <c r="B167" s="193">
        <v>66</v>
      </c>
      <c r="C167" s="187" t="s">
        <v>1001</v>
      </c>
      <c r="D167" s="194" t="s">
        <v>923</v>
      </c>
      <c r="E167" s="189">
        <v>1</v>
      </c>
      <c r="F167" s="190" t="s">
        <v>441</v>
      </c>
      <c r="G167" s="194" t="s">
        <v>1002</v>
      </c>
      <c r="H167" s="194" t="s">
        <v>976</v>
      </c>
      <c r="I167" s="192">
        <v>34411</v>
      </c>
      <c r="J167" s="127"/>
    </row>
    <row r="168" spans="1:10" x14ac:dyDescent="0.15">
      <c r="A168" s="201"/>
      <c r="B168" s="193">
        <v>67</v>
      </c>
      <c r="C168" s="187" t="s">
        <v>591</v>
      </c>
      <c r="D168" s="194" t="s">
        <v>923</v>
      </c>
      <c r="E168" s="189">
        <v>1</v>
      </c>
      <c r="F168" s="190" t="s">
        <v>443</v>
      </c>
      <c r="G168" s="194" t="s">
        <v>612</v>
      </c>
      <c r="H168" s="194" t="s">
        <v>625</v>
      </c>
      <c r="I168" s="192">
        <v>34639</v>
      </c>
      <c r="J168" s="127"/>
    </row>
    <row r="169" spans="1:10" x14ac:dyDescent="0.15">
      <c r="A169" s="201"/>
      <c r="B169" s="193">
        <v>68</v>
      </c>
      <c r="C169" s="187" t="s">
        <v>1352</v>
      </c>
      <c r="D169" s="194" t="s">
        <v>923</v>
      </c>
      <c r="E169" s="189">
        <v>1</v>
      </c>
      <c r="F169" s="190" t="s">
        <v>443</v>
      </c>
      <c r="G169" s="194" t="s">
        <v>1003</v>
      </c>
      <c r="H169" s="194" t="s">
        <v>932</v>
      </c>
      <c r="I169" s="192">
        <v>36642</v>
      </c>
      <c r="J169" s="127"/>
    </row>
    <row r="170" spans="1:10" x14ac:dyDescent="0.15">
      <c r="A170" s="201"/>
      <c r="B170" s="193">
        <v>69</v>
      </c>
      <c r="C170" s="187" t="s">
        <v>1004</v>
      </c>
      <c r="D170" s="194" t="s">
        <v>923</v>
      </c>
      <c r="E170" s="189">
        <v>2</v>
      </c>
      <c r="F170" s="190" t="s">
        <v>443</v>
      </c>
      <c r="G170" s="194" t="s">
        <v>482</v>
      </c>
      <c r="H170" s="194" t="s">
        <v>483</v>
      </c>
      <c r="I170" s="192">
        <v>37147</v>
      </c>
      <c r="J170" s="127"/>
    </row>
    <row r="171" spans="1:10" x14ac:dyDescent="0.15">
      <c r="A171" s="201"/>
      <c r="B171" s="193">
        <v>70</v>
      </c>
      <c r="C171" s="187" t="s">
        <v>488</v>
      </c>
      <c r="D171" s="194" t="s">
        <v>924</v>
      </c>
      <c r="E171" s="189">
        <v>1</v>
      </c>
      <c r="F171" s="190" t="s">
        <v>599</v>
      </c>
      <c r="G171" s="194" t="s">
        <v>613</v>
      </c>
      <c r="H171" s="194" t="s">
        <v>614</v>
      </c>
      <c r="I171" s="192">
        <v>24953</v>
      </c>
      <c r="J171" s="127"/>
    </row>
    <row r="172" spans="1:10" x14ac:dyDescent="0.15">
      <c r="A172" s="201"/>
      <c r="B172" s="193">
        <v>71</v>
      </c>
      <c r="C172" s="187" t="s">
        <v>489</v>
      </c>
      <c r="D172" s="194" t="s">
        <v>924</v>
      </c>
      <c r="E172" s="189">
        <v>1</v>
      </c>
      <c r="F172" s="190" t="s">
        <v>479</v>
      </c>
      <c r="G172" s="194" t="s">
        <v>615</v>
      </c>
      <c r="H172" s="194" t="s">
        <v>648</v>
      </c>
      <c r="I172" s="192">
        <v>24953</v>
      </c>
      <c r="J172" s="127"/>
    </row>
    <row r="173" spans="1:10" x14ac:dyDescent="0.15">
      <c r="A173" s="201"/>
      <c r="B173" s="193">
        <v>72</v>
      </c>
      <c r="C173" s="187" t="s">
        <v>1353</v>
      </c>
      <c r="D173" s="194" t="s">
        <v>924</v>
      </c>
      <c r="E173" s="189">
        <v>1</v>
      </c>
      <c r="F173" s="190" t="s">
        <v>444</v>
      </c>
      <c r="G173" s="194" t="s">
        <v>626</v>
      </c>
      <c r="H173" s="194" t="s">
        <v>691</v>
      </c>
      <c r="I173" s="192">
        <v>25332</v>
      </c>
      <c r="J173" s="127"/>
    </row>
    <row r="174" spans="1:10" x14ac:dyDescent="0.15">
      <c r="A174" s="201"/>
      <c r="B174" s="193">
        <v>73</v>
      </c>
      <c r="C174" s="187" t="s">
        <v>496</v>
      </c>
      <c r="D174" s="194" t="s">
        <v>924</v>
      </c>
      <c r="E174" s="189">
        <v>1</v>
      </c>
      <c r="F174" s="190" t="s">
        <v>445</v>
      </c>
      <c r="G174" s="194" t="s">
        <v>453</v>
      </c>
      <c r="H174" s="194" t="s">
        <v>460</v>
      </c>
      <c r="I174" s="192">
        <v>25332</v>
      </c>
      <c r="J174" s="127"/>
    </row>
    <row r="175" spans="1:10" x14ac:dyDescent="0.15">
      <c r="A175" s="201"/>
      <c r="B175" s="193">
        <v>74</v>
      </c>
      <c r="C175" s="187" t="s">
        <v>497</v>
      </c>
      <c r="D175" s="194" t="s">
        <v>924</v>
      </c>
      <c r="E175" s="189">
        <v>1</v>
      </c>
      <c r="F175" s="190" t="s">
        <v>445</v>
      </c>
      <c r="G175" s="194" t="s">
        <v>453</v>
      </c>
      <c r="H175" s="194" t="s">
        <v>460</v>
      </c>
      <c r="I175" s="192">
        <v>25332</v>
      </c>
      <c r="J175" s="127"/>
    </row>
    <row r="176" spans="1:10" x14ac:dyDescent="0.15">
      <c r="A176" s="201"/>
      <c r="B176" s="193">
        <v>75</v>
      </c>
      <c r="C176" s="187" t="s">
        <v>512</v>
      </c>
      <c r="D176" s="194" t="s">
        <v>924</v>
      </c>
      <c r="E176" s="189">
        <v>49</v>
      </c>
      <c r="F176" s="190" t="s">
        <v>444</v>
      </c>
      <c r="G176" s="194" t="s">
        <v>930</v>
      </c>
      <c r="H176" s="194" t="s">
        <v>460</v>
      </c>
      <c r="I176" s="192">
        <v>25699</v>
      </c>
      <c r="J176" s="127"/>
    </row>
    <row r="177" spans="1:10" x14ac:dyDescent="0.15">
      <c r="A177" s="201"/>
      <c r="B177" s="193">
        <v>76</v>
      </c>
      <c r="C177" s="187" t="s">
        <v>488</v>
      </c>
      <c r="D177" s="194" t="s">
        <v>924</v>
      </c>
      <c r="E177" s="189">
        <v>1</v>
      </c>
      <c r="F177" s="190" t="s">
        <v>599</v>
      </c>
      <c r="G177" s="194" t="s">
        <v>449</v>
      </c>
      <c r="H177" s="194" t="s">
        <v>456</v>
      </c>
      <c r="I177" s="192">
        <v>25724</v>
      </c>
      <c r="J177" s="127"/>
    </row>
    <row r="178" spans="1:10" x14ac:dyDescent="0.15">
      <c r="A178" s="201"/>
      <c r="B178" s="193">
        <v>77</v>
      </c>
      <c r="C178" s="187" t="s">
        <v>514</v>
      </c>
      <c r="D178" s="194" t="s">
        <v>924</v>
      </c>
      <c r="E178" s="189">
        <v>1</v>
      </c>
      <c r="F178" s="190" t="s">
        <v>445</v>
      </c>
      <c r="G178" s="194" t="s">
        <v>453</v>
      </c>
      <c r="H178" s="194" t="s">
        <v>460</v>
      </c>
      <c r="I178" s="192">
        <v>26031</v>
      </c>
      <c r="J178" s="127"/>
    </row>
    <row r="179" spans="1:10" x14ac:dyDescent="0.15">
      <c r="A179" s="201"/>
      <c r="B179" s="193">
        <v>78</v>
      </c>
      <c r="C179" s="187" t="s">
        <v>523</v>
      </c>
      <c r="D179" s="194" t="s">
        <v>924</v>
      </c>
      <c r="E179" s="189">
        <v>1</v>
      </c>
      <c r="F179" s="190" t="s">
        <v>441</v>
      </c>
      <c r="G179" s="194" t="s">
        <v>451</v>
      </c>
      <c r="H179" s="194" t="s">
        <v>455</v>
      </c>
      <c r="I179" s="192">
        <v>26763</v>
      </c>
      <c r="J179" s="127"/>
    </row>
    <row r="180" spans="1:10" x14ac:dyDescent="0.15">
      <c r="A180" s="201"/>
      <c r="B180" s="193">
        <v>79</v>
      </c>
      <c r="C180" s="187" t="s">
        <v>531</v>
      </c>
      <c r="D180" s="194" t="s">
        <v>924</v>
      </c>
      <c r="E180" s="189">
        <v>1</v>
      </c>
      <c r="F180" s="190" t="s">
        <v>479</v>
      </c>
      <c r="G180" s="194" t="s">
        <v>480</v>
      </c>
      <c r="H180" s="194" t="s">
        <v>481</v>
      </c>
      <c r="I180" s="192">
        <v>27185</v>
      </c>
      <c r="J180" s="127"/>
    </row>
    <row r="181" spans="1:10" x14ac:dyDescent="0.15">
      <c r="A181" s="201"/>
      <c r="B181" s="193">
        <v>80</v>
      </c>
      <c r="C181" s="187" t="s">
        <v>532</v>
      </c>
      <c r="D181" s="194" t="s">
        <v>924</v>
      </c>
      <c r="E181" s="189">
        <v>1</v>
      </c>
      <c r="F181" s="190" t="s">
        <v>479</v>
      </c>
      <c r="G181" s="194" t="s">
        <v>480</v>
      </c>
      <c r="H181" s="194" t="s">
        <v>481</v>
      </c>
      <c r="I181" s="192">
        <v>27185</v>
      </c>
      <c r="J181" s="127"/>
    </row>
    <row r="182" spans="1:10" x14ac:dyDescent="0.15">
      <c r="A182" s="201"/>
      <c r="B182" s="193">
        <v>81</v>
      </c>
      <c r="C182" s="187" t="s">
        <v>537</v>
      </c>
      <c r="D182" s="194" t="s">
        <v>924</v>
      </c>
      <c r="E182" s="189">
        <v>7</v>
      </c>
      <c r="F182" s="190" t="s">
        <v>444</v>
      </c>
      <c r="G182" s="194" t="s">
        <v>656</v>
      </c>
      <c r="H182" s="194" t="s">
        <v>657</v>
      </c>
      <c r="I182" s="192">
        <v>28588</v>
      </c>
      <c r="J182" s="127"/>
    </row>
    <row r="183" spans="1:10" x14ac:dyDescent="0.15">
      <c r="A183" s="201"/>
      <c r="B183" s="193">
        <v>82</v>
      </c>
      <c r="C183" s="187" t="s">
        <v>543</v>
      </c>
      <c r="D183" s="194" t="s">
        <v>924</v>
      </c>
      <c r="E183" s="189">
        <v>1</v>
      </c>
      <c r="F183" s="190" t="s">
        <v>479</v>
      </c>
      <c r="G183" s="194" t="s">
        <v>661</v>
      </c>
      <c r="H183" s="194" t="s">
        <v>625</v>
      </c>
      <c r="I183" s="192">
        <v>28954</v>
      </c>
      <c r="J183" s="127"/>
    </row>
    <row r="184" spans="1:10" x14ac:dyDescent="0.15">
      <c r="A184" s="201"/>
      <c r="B184" s="193">
        <v>83</v>
      </c>
      <c r="C184" s="187" t="s">
        <v>550</v>
      </c>
      <c r="D184" s="194" t="s">
        <v>924</v>
      </c>
      <c r="E184" s="189">
        <v>6</v>
      </c>
      <c r="F184" s="190" t="s">
        <v>599</v>
      </c>
      <c r="G184" s="194" t="s">
        <v>454</v>
      </c>
      <c r="H184" s="194" t="s">
        <v>458</v>
      </c>
      <c r="I184" s="192">
        <v>29319</v>
      </c>
      <c r="J184" s="127"/>
    </row>
    <row r="185" spans="1:10" x14ac:dyDescent="0.15">
      <c r="A185" s="201"/>
      <c r="B185" s="193">
        <v>84</v>
      </c>
      <c r="C185" s="187" t="s">
        <v>1005</v>
      </c>
      <c r="D185" s="194" t="s">
        <v>924</v>
      </c>
      <c r="E185" s="189">
        <v>2</v>
      </c>
      <c r="F185" s="190" t="s">
        <v>444</v>
      </c>
      <c r="G185" s="194" t="s">
        <v>1006</v>
      </c>
      <c r="H185" s="194" t="s">
        <v>947</v>
      </c>
      <c r="I185" s="192">
        <v>29763</v>
      </c>
      <c r="J185" s="127"/>
    </row>
    <row r="186" spans="1:10" x14ac:dyDescent="0.15">
      <c r="A186" s="201"/>
      <c r="B186" s="193">
        <v>85</v>
      </c>
      <c r="C186" s="187" t="s">
        <v>565</v>
      </c>
      <c r="D186" s="194" t="s">
        <v>924</v>
      </c>
      <c r="E186" s="189">
        <v>1</v>
      </c>
      <c r="F186" s="190" t="s">
        <v>599</v>
      </c>
      <c r="G186" s="194" t="s">
        <v>930</v>
      </c>
      <c r="H186" s="194" t="s">
        <v>460</v>
      </c>
      <c r="I186" s="192">
        <v>30414</v>
      </c>
      <c r="J186" s="127"/>
    </row>
    <row r="187" spans="1:10" x14ac:dyDescent="0.15">
      <c r="A187" s="201"/>
      <c r="B187" s="193">
        <v>86</v>
      </c>
      <c r="C187" s="187" t="s">
        <v>1007</v>
      </c>
      <c r="D187" s="194" t="s">
        <v>924</v>
      </c>
      <c r="E187" s="189">
        <v>1</v>
      </c>
      <c r="F187" s="190" t="s">
        <v>599</v>
      </c>
      <c r="G187" s="194" t="s">
        <v>1008</v>
      </c>
      <c r="H187" s="194" t="s">
        <v>943</v>
      </c>
      <c r="I187" s="192">
        <v>35241</v>
      </c>
      <c r="J187" s="127"/>
    </row>
    <row r="188" spans="1:10" x14ac:dyDescent="0.15">
      <c r="A188" s="201"/>
      <c r="B188" s="193">
        <v>87</v>
      </c>
      <c r="C188" s="187" t="s">
        <v>489</v>
      </c>
      <c r="D188" s="194" t="s">
        <v>924</v>
      </c>
      <c r="E188" s="189">
        <v>1</v>
      </c>
      <c r="F188" s="190" t="s">
        <v>479</v>
      </c>
      <c r="G188" s="194" t="s">
        <v>930</v>
      </c>
      <c r="H188" s="194" t="s">
        <v>935</v>
      </c>
      <c r="I188" s="192">
        <v>35241</v>
      </c>
      <c r="J188" s="127"/>
    </row>
    <row r="189" spans="1:10" x14ac:dyDescent="0.15">
      <c r="A189" s="201"/>
      <c r="B189" s="193">
        <v>88</v>
      </c>
      <c r="C189" s="187" t="s">
        <v>1009</v>
      </c>
      <c r="D189" s="194" t="s">
        <v>924</v>
      </c>
      <c r="E189" s="189">
        <v>1</v>
      </c>
      <c r="F189" s="190" t="s">
        <v>479</v>
      </c>
      <c r="G189" s="194" t="s">
        <v>1010</v>
      </c>
      <c r="H189" s="194" t="s">
        <v>932</v>
      </c>
      <c r="I189" s="192">
        <v>39623</v>
      </c>
      <c r="J189" s="127"/>
    </row>
    <row r="190" spans="1:10" x14ac:dyDescent="0.15">
      <c r="A190" s="201"/>
      <c r="B190" s="193">
        <v>89</v>
      </c>
      <c r="C190" s="187" t="s">
        <v>509</v>
      </c>
      <c r="D190" s="194" t="s">
        <v>400</v>
      </c>
      <c r="E190" s="189">
        <v>2</v>
      </c>
      <c r="F190" s="190" t="s">
        <v>603</v>
      </c>
      <c r="G190" s="194" t="s">
        <v>640</v>
      </c>
      <c r="H190" s="194" t="s">
        <v>641</v>
      </c>
      <c r="I190" s="192">
        <v>25359</v>
      </c>
      <c r="J190" s="127"/>
    </row>
    <row r="191" spans="1:10" x14ac:dyDescent="0.15">
      <c r="A191" s="201"/>
      <c r="B191" s="193">
        <v>90</v>
      </c>
      <c r="C191" s="187" t="s">
        <v>582</v>
      </c>
      <c r="D191" s="194" t="s">
        <v>400</v>
      </c>
      <c r="E191" s="189">
        <v>1</v>
      </c>
      <c r="F191" s="190" t="s">
        <v>986</v>
      </c>
      <c r="G191" s="194" t="s">
        <v>930</v>
      </c>
      <c r="H191" s="194" t="s">
        <v>460</v>
      </c>
      <c r="I191" s="192">
        <v>32924</v>
      </c>
      <c r="J191" s="127"/>
    </row>
    <row r="192" spans="1:10" x14ac:dyDescent="0.15">
      <c r="A192" s="201"/>
      <c r="B192" s="193">
        <v>91</v>
      </c>
      <c r="C192" s="187" t="s">
        <v>583</v>
      </c>
      <c r="D192" s="194" t="s">
        <v>400</v>
      </c>
      <c r="E192" s="189">
        <v>1</v>
      </c>
      <c r="F192" s="190" t="s">
        <v>986</v>
      </c>
      <c r="G192" s="194" t="s">
        <v>930</v>
      </c>
      <c r="H192" s="194" t="s">
        <v>460</v>
      </c>
      <c r="I192" s="192">
        <v>32924</v>
      </c>
      <c r="J192" s="127"/>
    </row>
    <row r="193" spans="1:10" x14ac:dyDescent="0.15">
      <c r="A193" s="201"/>
      <c r="B193" s="193">
        <v>92</v>
      </c>
      <c r="C193" s="187" t="s">
        <v>719</v>
      </c>
      <c r="D193" s="194" t="s">
        <v>402</v>
      </c>
      <c r="E193" s="189">
        <v>146</v>
      </c>
      <c r="F193" s="190" t="s">
        <v>600</v>
      </c>
      <c r="G193" s="194" t="s">
        <v>930</v>
      </c>
      <c r="H193" s="194" t="s">
        <v>457</v>
      </c>
      <c r="I193" s="192">
        <v>25332</v>
      </c>
      <c r="J193" s="127"/>
    </row>
    <row r="194" spans="1:10" x14ac:dyDescent="0.15">
      <c r="A194" s="201"/>
      <c r="B194" s="193">
        <v>93</v>
      </c>
      <c r="C194" s="187" t="s">
        <v>720</v>
      </c>
      <c r="D194" s="194" t="s">
        <v>402</v>
      </c>
      <c r="E194" s="189">
        <v>157</v>
      </c>
      <c r="F194" s="190" t="s">
        <v>600</v>
      </c>
      <c r="G194" s="194" t="s">
        <v>930</v>
      </c>
      <c r="H194" s="194" t="s">
        <v>460</v>
      </c>
      <c r="I194" s="192">
        <v>25332</v>
      </c>
      <c r="J194" s="127"/>
    </row>
    <row r="195" spans="1:10" x14ac:dyDescent="0.15">
      <c r="A195" s="201"/>
      <c r="B195" s="193">
        <v>94</v>
      </c>
      <c r="C195" s="187" t="s">
        <v>1354</v>
      </c>
      <c r="D195" s="194" t="s">
        <v>402</v>
      </c>
      <c r="E195" s="189">
        <v>1</v>
      </c>
      <c r="F195" s="190" t="s">
        <v>605</v>
      </c>
      <c r="G195" s="194" t="s">
        <v>453</v>
      </c>
      <c r="H195" s="194" t="s">
        <v>460</v>
      </c>
      <c r="I195" s="192">
        <v>25332</v>
      </c>
      <c r="J195" s="127"/>
    </row>
    <row r="196" spans="1:10" x14ac:dyDescent="0.15">
      <c r="A196" s="201"/>
      <c r="B196" s="193">
        <v>95</v>
      </c>
      <c r="C196" s="187" t="s">
        <v>507</v>
      </c>
      <c r="D196" s="194" t="s">
        <v>402</v>
      </c>
      <c r="E196" s="189">
        <v>7334</v>
      </c>
      <c r="F196" s="190" t="s">
        <v>602</v>
      </c>
      <c r="G196" s="194" t="s">
        <v>446</v>
      </c>
      <c r="H196" s="194" t="s">
        <v>455</v>
      </c>
      <c r="I196" s="192">
        <v>25359</v>
      </c>
      <c r="J196" s="127"/>
    </row>
    <row r="197" spans="1:10" x14ac:dyDescent="0.15">
      <c r="A197" s="201"/>
      <c r="B197" s="193">
        <v>96</v>
      </c>
      <c r="C197" s="187" t="s">
        <v>505</v>
      </c>
      <c r="D197" s="194" t="s">
        <v>402</v>
      </c>
      <c r="E197" s="189">
        <v>1</v>
      </c>
      <c r="F197" s="190" t="s">
        <v>601</v>
      </c>
      <c r="G197" s="194" t="s">
        <v>638</v>
      </c>
      <c r="H197" s="194" t="s">
        <v>456</v>
      </c>
      <c r="I197" s="192">
        <v>25724</v>
      </c>
      <c r="J197" s="127"/>
    </row>
    <row r="198" spans="1:10" x14ac:dyDescent="0.15">
      <c r="A198" s="201"/>
      <c r="B198" s="193">
        <v>97</v>
      </c>
      <c r="C198" s="187" t="s">
        <v>506</v>
      </c>
      <c r="D198" s="194" t="s">
        <v>402</v>
      </c>
      <c r="E198" s="189">
        <v>1</v>
      </c>
      <c r="F198" s="190" t="s">
        <v>601</v>
      </c>
      <c r="G198" s="194" t="s">
        <v>447</v>
      </c>
      <c r="H198" s="194" t="s">
        <v>456</v>
      </c>
      <c r="I198" s="192">
        <v>25724</v>
      </c>
      <c r="J198" s="127"/>
    </row>
    <row r="199" spans="1:10" x14ac:dyDescent="0.15">
      <c r="A199" s="201"/>
      <c r="B199" s="193">
        <v>98</v>
      </c>
      <c r="C199" s="187" t="s">
        <v>540</v>
      </c>
      <c r="D199" s="194" t="s">
        <v>402</v>
      </c>
      <c r="E199" s="189">
        <v>1</v>
      </c>
      <c r="F199" s="190" t="s">
        <v>601</v>
      </c>
      <c r="G199" s="194" t="s">
        <v>663</v>
      </c>
      <c r="H199" s="194" t="s">
        <v>460</v>
      </c>
      <c r="I199" s="192">
        <v>28954</v>
      </c>
      <c r="J199" s="127"/>
    </row>
    <row r="200" spans="1:10" x14ac:dyDescent="0.15">
      <c r="A200" s="201"/>
      <c r="B200" s="193">
        <v>99</v>
      </c>
      <c r="C200" s="187" t="s">
        <v>541</v>
      </c>
      <c r="D200" s="194" t="s">
        <v>402</v>
      </c>
      <c r="E200" s="189">
        <v>1</v>
      </c>
      <c r="F200" s="190" t="s">
        <v>601</v>
      </c>
      <c r="G200" s="194" t="s">
        <v>663</v>
      </c>
      <c r="H200" s="194" t="s">
        <v>460</v>
      </c>
      <c r="I200" s="192">
        <v>28954</v>
      </c>
      <c r="J200" s="127"/>
    </row>
    <row r="201" spans="1:10" x14ac:dyDescent="0.15">
      <c r="A201" s="201"/>
      <c r="B201" s="193">
        <v>100</v>
      </c>
      <c r="C201" s="187" t="s">
        <v>542</v>
      </c>
      <c r="D201" s="194" t="s">
        <v>402</v>
      </c>
      <c r="E201" s="189">
        <v>1</v>
      </c>
      <c r="F201" s="190" t="s">
        <v>601</v>
      </c>
      <c r="G201" s="194" t="s">
        <v>664</v>
      </c>
      <c r="H201" s="194" t="s">
        <v>718</v>
      </c>
      <c r="I201" s="192">
        <v>28954</v>
      </c>
      <c r="J201" s="127"/>
    </row>
    <row r="202" spans="1:10" x14ac:dyDescent="0.15">
      <c r="A202" s="201"/>
      <c r="B202" s="193">
        <v>101</v>
      </c>
      <c r="C202" s="187" t="s">
        <v>542</v>
      </c>
      <c r="D202" s="194" t="s">
        <v>402</v>
      </c>
      <c r="E202" s="189">
        <v>1</v>
      </c>
      <c r="F202" s="190" t="s">
        <v>601</v>
      </c>
      <c r="G202" s="194" t="s">
        <v>482</v>
      </c>
      <c r="H202" s="194" t="s">
        <v>483</v>
      </c>
      <c r="I202" s="192">
        <v>29319</v>
      </c>
      <c r="J202" s="127"/>
    </row>
    <row r="203" spans="1:10" x14ac:dyDescent="0.15">
      <c r="A203" s="201"/>
      <c r="B203" s="193">
        <v>102</v>
      </c>
      <c r="C203" s="187" t="s">
        <v>542</v>
      </c>
      <c r="D203" s="194" t="s">
        <v>402</v>
      </c>
      <c r="E203" s="189">
        <v>1</v>
      </c>
      <c r="F203" s="190" t="s">
        <v>601</v>
      </c>
      <c r="G203" s="194" t="s">
        <v>930</v>
      </c>
      <c r="H203" s="194" t="s">
        <v>481</v>
      </c>
      <c r="I203" s="192">
        <v>29319</v>
      </c>
      <c r="J203" s="127"/>
    </row>
    <row r="204" spans="1:10" x14ac:dyDescent="0.15">
      <c r="A204" s="201"/>
      <c r="B204" s="193">
        <v>103</v>
      </c>
      <c r="C204" s="187" t="s">
        <v>555</v>
      </c>
      <c r="D204" s="194" t="s">
        <v>402</v>
      </c>
      <c r="E204" s="189">
        <v>1</v>
      </c>
      <c r="F204" s="190" t="s">
        <v>600</v>
      </c>
      <c r="G204" s="194" t="s">
        <v>672</v>
      </c>
      <c r="H204" s="194" t="s">
        <v>673</v>
      </c>
      <c r="I204" s="192">
        <v>29651</v>
      </c>
      <c r="J204" s="127"/>
    </row>
    <row r="205" spans="1:10" x14ac:dyDescent="0.15">
      <c r="A205" s="201"/>
      <c r="B205" s="193">
        <v>104</v>
      </c>
      <c r="C205" s="187" t="s">
        <v>563</v>
      </c>
      <c r="D205" s="194" t="s">
        <v>402</v>
      </c>
      <c r="E205" s="189">
        <v>11</v>
      </c>
      <c r="F205" s="190" t="s">
        <v>600</v>
      </c>
      <c r="G205" s="194" t="s">
        <v>448</v>
      </c>
      <c r="H205" s="194" t="s">
        <v>457</v>
      </c>
      <c r="I205" s="192">
        <v>30054</v>
      </c>
      <c r="J205" s="127"/>
    </row>
    <row r="206" spans="1:10" x14ac:dyDescent="0.15">
      <c r="A206" s="201"/>
      <c r="B206" s="193">
        <v>105</v>
      </c>
      <c r="C206" s="187" t="s">
        <v>564</v>
      </c>
      <c r="D206" s="194" t="s">
        <v>402</v>
      </c>
      <c r="E206" s="189">
        <v>15</v>
      </c>
      <c r="F206" s="190" t="s">
        <v>605</v>
      </c>
      <c r="G206" s="194" t="s">
        <v>453</v>
      </c>
      <c r="H206" s="194" t="s">
        <v>460</v>
      </c>
      <c r="I206" s="192">
        <v>30414</v>
      </c>
      <c r="J206" s="127"/>
    </row>
    <row r="207" spans="1:10" x14ac:dyDescent="0.15">
      <c r="A207" s="201"/>
      <c r="B207" s="193">
        <v>106</v>
      </c>
      <c r="C207" s="187" t="s">
        <v>1011</v>
      </c>
      <c r="D207" s="194" t="s">
        <v>402</v>
      </c>
      <c r="E207" s="189">
        <v>17</v>
      </c>
      <c r="F207" s="190" t="s">
        <v>601</v>
      </c>
      <c r="G207" s="194" t="s">
        <v>1012</v>
      </c>
      <c r="H207" s="194" t="s">
        <v>935</v>
      </c>
      <c r="I207" s="192">
        <v>30925</v>
      </c>
      <c r="J207" s="127"/>
    </row>
    <row r="208" spans="1:10" x14ac:dyDescent="0.15">
      <c r="A208" s="201"/>
      <c r="B208" s="193">
        <v>107</v>
      </c>
      <c r="C208" s="187" t="s">
        <v>575</v>
      </c>
      <c r="D208" s="194" t="s">
        <v>402</v>
      </c>
      <c r="E208" s="189">
        <v>77</v>
      </c>
      <c r="F208" s="190" t="s">
        <v>600</v>
      </c>
      <c r="G208" s="194" t="s">
        <v>930</v>
      </c>
      <c r="H208" s="194" t="s">
        <v>460</v>
      </c>
      <c r="I208" s="192">
        <v>31568</v>
      </c>
      <c r="J208" s="127"/>
    </row>
    <row r="209" spans="1:10" x14ac:dyDescent="0.15">
      <c r="A209" s="201"/>
      <c r="B209" s="193">
        <v>108</v>
      </c>
      <c r="C209" s="187" t="s">
        <v>593</v>
      </c>
      <c r="D209" s="194" t="s">
        <v>402</v>
      </c>
      <c r="E209" s="189">
        <v>1</v>
      </c>
      <c r="F209" s="190" t="s">
        <v>602</v>
      </c>
      <c r="G209" s="194" t="s">
        <v>448</v>
      </c>
      <c r="H209" s="194" t="s">
        <v>691</v>
      </c>
      <c r="I209" s="192">
        <v>35040</v>
      </c>
      <c r="J209" s="127"/>
    </row>
    <row r="210" spans="1:10" x14ac:dyDescent="0.15">
      <c r="A210" s="201"/>
      <c r="B210" s="193">
        <v>109</v>
      </c>
      <c r="C210" s="187" t="s">
        <v>1013</v>
      </c>
      <c r="D210" s="194" t="s">
        <v>402</v>
      </c>
      <c r="E210" s="189">
        <v>1</v>
      </c>
      <c r="F210" s="190" t="s">
        <v>600</v>
      </c>
      <c r="G210" s="194" t="s">
        <v>930</v>
      </c>
      <c r="H210" s="194" t="s">
        <v>1355</v>
      </c>
      <c r="I210" s="192">
        <v>36245</v>
      </c>
      <c r="J210" s="127"/>
    </row>
    <row r="211" spans="1:10" x14ac:dyDescent="0.15">
      <c r="A211" s="201"/>
      <c r="B211" s="193">
        <v>110</v>
      </c>
      <c r="C211" s="187" t="s">
        <v>1014</v>
      </c>
      <c r="D211" s="194" t="s">
        <v>402</v>
      </c>
      <c r="E211" s="189">
        <v>1</v>
      </c>
      <c r="F211" s="190" t="s">
        <v>605</v>
      </c>
      <c r="G211" s="194" t="s">
        <v>446</v>
      </c>
      <c r="H211" s="194" t="s">
        <v>455</v>
      </c>
      <c r="I211" s="192">
        <v>38623</v>
      </c>
      <c r="J211" s="127"/>
    </row>
    <row r="212" spans="1:10" x14ac:dyDescent="0.15">
      <c r="A212" s="201"/>
      <c r="B212" s="193">
        <v>111</v>
      </c>
      <c r="C212" s="187" t="s">
        <v>1015</v>
      </c>
      <c r="D212" s="194" t="s">
        <v>598</v>
      </c>
      <c r="E212" s="189">
        <v>26</v>
      </c>
      <c r="F212" s="190" t="s">
        <v>600</v>
      </c>
      <c r="G212" s="194" t="s">
        <v>930</v>
      </c>
      <c r="H212" s="194" t="s">
        <v>1016</v>
      </c>
      <c r="I212" s="192">
        <v>27711</v>
      </c>
      <c r="J212" s="127"/>
    </row>
    <row r="213" spans="1:10" x14ac:dyDescent="0.15">
      <c r="A213" s="201"/>
      <c r="B213" s="193">
        <v>112</v>
      </c>
      <c r="C213" s="187" t="s">
        <v>566</v>
      </c>
      <c r="D213" s="194" t="s">
        <v>598</v>
      </c>
      <c r="E213" s="189">
        <v>1</v>
      </c>
      <c r="F213" s="190" t="s">
        <v>599</v>
      </c>
      <c r="G213" s="194" t="s">
        <v>453</v>
      </c>
      <c r="H213" s="194" t="s">
        <v>460</v>
      </c>
      <c r="I213" s="192">
        <v>30414</v>
      </c>
      <c r="J213" s="127"/>
    </row>
    <row r="214" spans="1:10" x14ac:dyDescent="0.15">
      <c r="A214" s="201"/>
      <c r="B214" s="193">
        <v>113</v>
      </c>
      <c r="C214" s="187" t="s">
        <v>1017</v>
      </c>
      <c r="D214" s="194" t="s">
        <v>598</v>
      </c>
      <c r="E214" s="189">
        <v>1</v>
      </c>
      <c r="F214" s="190" t="s">
        <v>600</v>
      </c>
      <c r="G214" s="194" t="s">
        <v>1018</v>
      </c>
      <c r="H214" s="194" t="s">
        <v>1356</v>
      </c>
      <c r="I214" s="192">
        <v>35788</v>
      </c>
      <c r="J214" s="127"/>
    </row>
    <row r="215" spans="1:10" x14ac:dyDescent="0.15">
      <c r="A215" s="201"/>
      <c r="B215" s="193">
        <v>114</v>
      </c>
      <c r="C215" s="187" t="s">
        <v>1019</v>
      </c>
      <c r="D215" s="194" t="s">
        <v>598</v>
      </c>
      <c r="E215" s="189">
        <v>1</v>
      </c>
      <c r="F215" s="190" t="s">
        <v>444</v>
      </c>
      <c r="G215" s="194" t="s">
        <v>930</v>
      </c>
      <c r="H215" s="194" t="s">
        <v>455</v>
      </c>
      <c r="I215" s="192">
        <v>41201</v>
      </c>
      <c r="J215" s="127"/>
    </row>
    <row r="216" spans="1:10" x14ac:dyDescent="0.15">
      <c r="A216" s="201"/>
      <c r="B216" s="193">
        <v>115</v>
      </c>
      <c r="C216" s="187" t="s">
        <v>1020</v>
      </c>
      <c r="D216" s="194" t="s">
        <v>925</v>
      </c>
      <c r="E216" s="189">
        <v>614</v>
      </c>
      <c r="F216" s="190" t="s">
        <v>444</v>
      </c>
      <c r="G216" s="194" t="s">
        <v>930</v>
      </c>
      <c r="H216" s="194" t="s">
        <v>1357</v>
      </c>
      <c r="I216" s="192">
        <v>27668</v>
      </c>
      <c r="J216" s="127"/>
    </row>
    <row r="217" spans="1:10" x14ac:dyDescent="0.15">
      <c r="A217" s="201"/>
      <c r="B217" s="193">
        <v>116</v>
      </c>
      <c r="C217" s="187" t="s">
        <v>1021</v>
      </c>
      <c r="D217" s="194" t="s">
        <v>925</v>
      </c>
      <c r="E217" s="189">
        <v>1</v>
      </c>
      <c r="F217" s="190" t="s">
        <v>444</v>
      </c>
      <c r="G217" s="194" t="s">
        <v>930</v>
      </c>
      <c r="H217" s="194" t="s">
        <v>1016</v>
      </c>
      <c r="I217" s="192">
        <v>27711</v>
      </c>
      <c r="J217" s="127"/>
    </row>
    <row r="218" spans="1:10" x14ac:dyDescent="0.15">
      <c r="A218" s="201"/>
      <c r="B218" s="193">
        <v>117</v>
      </c>
      <c r="C218" s="187" t="s">
        <v>1022</v>
      </c>
      <c r="D218" s="194" t="s">
        <v>925</v>
      </c>
      <c r="E218" s="189">
        <v>1</v>
      </c>
      <c r="F218" s="190" t="s">
        <v>444</v>
      </c>
      <c r="G218" s="194" t="s">
        <v>453</v>
      </c>
      <c r="H218" s="194" t="s">
        <v>1355</v>
      </c>
      <c r="I218" s="192">
        <v>35976</v>
      </c>
      <c r="J218" s="127"/>
    </row>
    <row r="219" spans="1:10" x14ac:dyDescent="0.15">
      <c r="A219" s="201"/>
      <c r="B219" s="193">
        <v>118</v>
      </c>
      <c r="C219" s="187" t="s">
        <v>1023</v>
      </c>
      <c r="D219" s="194" t="s">
        <v>925</v>
      </c>
      <c r="E219" s="189">
        <v>1</v>
      </c>
      <c r="F219" s="190" t="s">
        <v>444</v>
      </c>
      <c r="G219" s="194" t="s">
        <v>453</v>
      </c>
      <c r="H219" s="194" t="s">
        <v>691</v>
      </c>
      <c r="I219" s="192">
        <v>41347</v>
      </c>
      <c r="J219" s="127"/>
    </row>
    <row r="220" spans="1:10" x14ac:dyDescent="0.15">
      <c r="A220" s="201"/>
      <c r="B220" s="193">
        <v>119</v>
      </c>
      <c r="C220" s="187" t="s">
        <v>1024</v>
      </c>
      <c r="D220" s="194" t="s">
        <v>925</v>
      </c>
      <c r="E220" s="189">
        <v>1</v>
      </c>
      <c r="F220" s="190" t="s">
        <v>444</v>
      </c>
      <c r="G220" s="194" t="s">
        <v>453</v>
      </c>
      <c r="H220" s="194" t="s">
        <v>691</v>
      </c>
      <c r="I220" s="192">
        <v>41347</v>
      </c>
      <c r="J220" s="127"/>
    </row>
    <row r="221" spans="1:10" x14ac:dyDescent="0.15">
      <c r="A221" s="201"/>
      <c r="B221" s="193">
        <v>120</v>
      </c>
      <c r="C221" s="187" t="s">
        <v>1025</v>
      </c>
      <c r="D221" s="194" t="s">
        <v>925</v>
      </c>
      <c r="E221" s="189">
        <v>1</v>
      </c>
      <c r="F221" s="190" t="s">
        <v>444</v>
      </c>
      <c r="G221" s="194" t="s">
        <v>453</v>
      </c>
      <c r="H221" s="194" t="s">
        <v>691</v>
      </c>
      <c r="I221" s="192">
        <v>41347</v>
      </c>
      <c r="J221" s="127"/>
    </row>
    <row r="222" spans="1:10" x14ac:dyDescent="0.15">
      <c r="A222" s="201"/>
      <c r="B222" s="193">
        <v>121</v>
      </c>
      <c r="C222" s="187" t="s">
        <v>1026</v>
      </c>
      <c r="D222" s="194" t="s">
        <v>925</v>
      </c>
      <c r="E222" s="189">
        <v>1</v>
      </c>
      <c r="F222" s="190" t="s">
        <v>444</v>
      </c>
      <c r="G222" s="194" t="s">
        <v>453</v>
      </c>
      <c r="H222" s="194" t="s">
        <v>691</v>
      </c>
      <c r="I222" s="192">
        <v>42208</v>
      </c>
      <c r="J222" s="127"/>
    </row>
    <row r="223" spans="1:10" x14ac:dyDescent="0.15">
      <c r="A223" s="201"/>
      <c r="B223" s="193">
        <v>122</v>
      </c>
      <c r="C223" s="187" t="s">
        <v>1027</v>
      </c>
      <c r="D223" s="194" t="s">
        <v>407</v>
      </c>
      <c r="E223" s="189">
        <v>1</v>
      </c>
      <c r="F223" s="190" t="s">
        <v>926</v>
      </c>
      <c r="G223" s="194" t="s">
        <v>1028</v>
      </c>
      <c r="H223" s="194" t="s">
        <v>971</v>
      </c>
      <c r="I223" s="192">
        <v>27971</v>
      </c>
      <c r="J223" s="127"/>
    </row>
    <row r="224" spans="1:10" x14ac:dyDescent="0.15">
      <c r="A224" s="201"/>
      <c r="B224" s="193">
        <v>123</v>
      </c>
      <c r="C224" s="187" t="s">
        <v>1029</v>
      </c>
      <c r="D224" s="194" t="s">
        <v>407</v>
      </c>
      <c r="E224" s="189">
        <v>1</v>
      </c>
      <c r="F224" s="190" t="s">
        <v>926</v>
      </c>
      <c r="G224" s="194" t="s">
        <v>1028</v>
      </c>
      <c r="H224" s="194" t="s">
        <v>971</v>
      </c>
      <c r="I224" s="192">
        <v>28851</v>
      </c>
      <c r="J224" s="127"/>
    </row>
    <row r="225" spans="1:10" x14ac:dyDescent="0.15">
      <c r="A225" s="201"/>
      <c r="B225" s="193">
        <v>124</v>
      </c>
      <c r="C225" s="187" t="s">
        <v>1030</v>
      </c>
      <c r="D225" s="194" t="s">
        <v>407</v>
      </c>
      <c r="E225" s="189">
        <v>1</v>
      </c>
      <c r="F225" s="190" t="s">
        <v>926</v>
      </c>
      <c r="G225" s="194" t="s">
        <v>1031</v>
      </c>
      <c r="H225" s="194" t="s">
        <v>982</v>
      </c>
      <c r="I225" s="192">
        <v>33689</v>
      </c>
      <c r="J225" s="127"/>
    </row>
    <row r="226" spans="1:10" ht="14.25" thickBot="1" x14ac:dyDescent="0.2">
      <c r="A226" s="201"/>
      <c r="B226" s="195">
        <v>125</v>
      </c>
      <c r="C226" s="196" t="s">
        <v>1032</v>
      </c>
      <c r="D226" s="197" t="s">
        <v>407</v>
      </c>
      <c r="E226" s="198">
        <v>1</v>
      </c>
      <c r="F226" s="199" t="s">
        <v>926</v>
      </c>
      <c r="G226" s="197" t="s">
        <v>1358</v>
      </c>
      <c r="H226" s="197" t="s">
        <v>1356</v>
      </c>
      <c r="I226" s="200">
        <v>34200</v>
      </c>
      <c r="J226" s="127"/>
    </row>
    <row r="227" spans="1:10" x14ac:dyDescent="0.15">
      <c r="A227" s="201"/>
      <c r="B227" s="205"/>
      <c r="C227" s="187"/>
      <c r="D227" s="187"/>
      <c r="E227" s="189"/>
      <c r="F227" s="190"/>
      <c r="G227" s="187"/>
      <c r="H227" s="187"/>
      <c r="I227" s="206"/>
      <c r="J227" s="127"/>
    </row>
    <row r="228" spans="1:10" x14ac:dyDescent="0.15">
      <c r="A228" s="201"/>
      <c r="B228" s="213" t="s">
        <v>897</v>
      </c>
      <c r="C228" s="187"/>
      <c r="D228" s="187"/>
      <c r="E228" s="189"/>
      <c r="F228" s="190"/>
      <c r="G228" s="187"/>
      <c r="H228" s="187"/>
      <c r="I228" s="206"/>
      <c r="J228" s="127"/>
    </row>
    <row r="229" spans="1:10" ht="14.25" thickBot="1" x14ac:dyDescent="0.2">
      <c r="A229" s="201"/>
      <c r="B229" s="182" t="s">
        <v>484</v>
      </c>
      <c r="C229" s="182"/>
      <c r="D229" s="183"/>
      <c r="E229" s="183"/>
      <c r="F229" s="183"/>
      <c r="G229" s="183"/>
      <c r="H229" s="359">
        <v>44932</v>
      </c>
      <c r="I229" s="359"/>
      <c r="J229" s="127"/>
    </row>
    <row r="230" spans="1:10" x14ac:dyDescent="0.15">
      <c r="A230" s="201"/>
      <c r="B230" s="184" t="s">
        <v>1366</v>
      </c>
      <c r="C230" s="185" t="s">
        <v>733</v>
      </c>
      <c r="D230" s="185" t="s">
        <v>734</v>
      </c>
      <c r="E230" s="358" t="s">
        <v>735</v>
      </c>
      <c r="F230" s="358"/>
      <c r="G230" s="185" t="s">
        <v>764</v>
      </c>
      <c r="H230" s="185" t="s">
        <v>737</v>
      </c>
      <c r="I230" s="186" t="s">
        <v>738</v>
      </c>
      <c r="J230" s="127"/>
    </row>
    <row r="231" spans="1:10" x14ac:dyDescent="0.15">
      <c r="A231" s="201"/>
      <c r="B231" s="193">
        <v>126</v>
      </c>
      <c r="C231" s="187" t="s">
        <v>490</v>
      </c>
      <c r="D231" s="194" t="s">
        <v>1033</v>
      </c>
      <c r="E231" s="189">
        <v>1</v>
      </c>
      <c r="F231" s="190" t="s">
        <v>926</v>
      </c>
      <c r="G231" s="194" t="s">
        <v>616</v>
      </c>
      <c r="H231" s="194" t="s">
        <v>457</v>
      </c>
      <c r="I231" s="192">
        <v>24953</v>
      </c>
      <c r="J231" s="127"/>
    </row>
    <row r="232" spans="1:10" x14ac:dyDescent="0.15">
      <c r="A232" s="201"/>
      <c r="B232" s="193">
        <v>127</v>
      </c>
      <c r="C232" s="187" t="s">
        <v>491</v>
      </c>
      <c r="D232" s="194" t="s">
        <v>1033</v>
      </c>
      <c r="E232" s="189">
        <v>1</v>
      </c>
      <c r="F232" s="190" t="s">
        <v>479</v>
      </c>
      <c r="G232" s="194" t="s">
        <v>448</v>
      </c>
      <c r="H232" s="194" t="s">
        <v>691</v>
      </c>
      <c r="I232" s="192">
        <v>24953</v>
      </c>
      <c r="J232" s="127"/>
    </row>
    <row r="233" spans="1:10" x14ac:dyDescent="0.15">
      <c r="A233" s="201"/>
      <c r="B233" s="193">
        <v>128</v>
      </c>
      <c r="C233" s="187" t="s">
        <v>498</v>
      </c>
      <c r="D233" s="194" t="s">
        <v>1033</v>
      </c>
      <c r="E233" s="189">
        <v>10</v>
      </c>
      <c r="F233" s="190" t="s">
        <v>479</v>
      </c>
      <c r="G233" s="194" t="s">
        <v>930</v>
      </c>
      <c r="H233" s="194" t="s">
        <v>460</v>
      </c>
      <c r="I233" s="192">
        <v>25332</v>
      </c>
      <c r="J233" s="127"/>
    </row>
    <row r="234" spans="1:10" x14ac:dyDescent="0.15">
      <c r="A234" s="201"/>
      <c r="B234" s="193">
        <v>129</v>
      </c>
      <c r="C234" s="187" t="s">
        <v>499</v>
      </c>
      <c r="D234" s="194" t="s">
        <v>1033</v>
      </c>
      <c r="E234" s="189">
        <v>2500</v>
      </c>
      <c r="F234" s="190" t="s">
        <v>1034</v>
      </c>
      <c r="G234" s="194" t="s">
        <v>453</v>
      </c>
      <c r="H234" s="194" t="s">
        <v>460</v>
      </c>
      <c r="I234" s="192">
        <v>25332</v>
      </c>
      <c r="J234" s="127"/>
    </row>
    <row r="235" spans="1:10" x14ac:dyDescent="0.15">
      <c r="A235" s="201"/>
      <c r="B235" s="193">
        <v>130</v>
      </c>
      <c r="C235" s="187" t="s">
        <v>515</v>
      </c>
      <c r="D235" s="194" t="s">
        <v>1033</v>
      </c>
      <c r="E235" s="189">
        <v>70</v>
      </c>
      <c r="F235" s="190" t="s">
        <v>479</v>
      </c>
      <c r="G235" s="194" t="s">
        <v>453</v>
      </c>
      <c r="H235" s="194" t="s">
        <v>460</v>
      </c>
      <c r="I235" s="192">
        <v>26031</v>
      </c>
      <c r="J235" s="127"/>
    </row>
    <row r="236" spans="1:10" x14ac:dyDescent="0.15">
      <c r="A236" s="201"/>
      <c r="B236" s="193">
        <v>131</v>
      </c>
      <c r="C236" s="187" t="s">
        <v>516</v>
      </c>
      <c r="D236" s="194" t="s">
        <v>1033</v>
      </c>
      <c r="E236" s="189">
        <v>1</v>
      </c>
      <c r="F236" s="190" t="s">
        <v>604</v>
      </c>
      <c r="G236" s="194" t="s">
        <v>453</v>
      </c>
      <c r="H236" s="194" t="s">
        <v>460</v>
      </c>
      <c r="I236" s="192">
        <v>26031</v>
      </c>
      <c r="J236" s="127"/>
    </row>
    <row r="237" spans="1:10" x14ac:dyDescent="0.15">
      <c r="A237" s="201"/>
      <c r="B237" s="193">
        <v>132</v>
      </c>
      <c r="C237" s="187" t="s">
        <v>528</v>
      </c>
      <c r="D237" s="194" t="s">
        <v>1033</v>
      </c>
      <c r="E237" s="189">
        <v>3</v>
      </c>
      <c r="F237" s="190" t="s">
        <v>479</v>
      </c>
      <c r="G237" s="194" t="s">
        <v>654</v>
      </c>
      <c r="H237" s="194" t="s">
        <v>655</v>
      </c>
      <c r="I237" s="192">
        <v>26390</v>
      </c>
      <c r="J237" s="127"/>
    </row>
    <row r="238" spans="1:10" x14ac:dyDescent="0.15">
      <c r="A238" s="201"/>
      <c r="B238" s="193">
        <v>133</v>
      </c>
      <c r="C238" s="187" t="s">
        <v>721</v>
      </c>
      <c r="D238" s="194" t="s">
        <v>1033</v>
      </c>
      <c r="E238" s="189">
        <v>1</v>
      </c>
      <c r="F238" s="190" t="s">
        <v>926</v>
      </c>
      <c r="G238" s="194" t="s">
        <v>930</v>
      </c>
      <c r="H238" s="194" t="s">
        <v>668</v>
      </c>
      <c r="I238" s="192">
        <v>29319</v>
      </c>
      <c r="J238" s="127"/>
    </row>
    <row r="239" spans="1:10" x14ac:dyDescent="0.15">
      <c r="A239" s="201"/>
      <c r="B239" s="193">
        <v>134</v>
      </c>
      <c r="C239" s="187" t="s">
        <v>567</v>
      </c>
      <c r="D239" s="194" t="s">
        <v>1033</v>
      </c>
      <c r="E239" s="189">
        <v>71</v>
      </c>
      <c r="F239" s="190" t="s">
        <v>479</v>
      </c>
      <c r="G239" s="194" t="s">
        <v>619</v>
      </c>
      <c r="H239" s="194" t="s">
        <v>620</v>
      </c>
      <c r="I239" s="192">
        <v>30414</v>
      </c>
      <c r="J239" s="127"/>
    </row>
    <row r="240" spans="1:10" x14ac:dyDescent="0.15">
      <c r="A240" s="201"/>
      <c r="B240" s="193">
        <v>135</v>
      </c>
      <c r="C240" s="187" t="s">
        <v>576</v>
      </c>
      <c r="D240" s="194" t="s">
        <v>1033</v>
      </c>
      <c r="E240" s="189">
        <v>6</v>
      </c>
      <c r="F240" s="190" t="s">
        <v>603</v>
      </c>
      <c r="G240" s="194" t="s">
        <v>672</v>
      </c>
      <c r="H240" s="194" t="s">
        <v>673</v>
      </c>
      <c r="I240" s="192">
        <v>31568</v>
      </c>
      <c r="J240" s="127"/>
    </row>
    <row r="241" spans="1:10" x14ac:dyDescent="0.15">
      <c r="A241" s="201"/>
      <c r="B241" s="193">
        <v>136</v>
      </c>
      <c r="C241" s="187" t="s">
        <v>577</v>
      </c>
      <c r="D241" s="194" t="s">
        <v>1033</v>
      </c>
      <c r="E241" s="214">
        <v>1</v>
      </c>
      <c r="F241" s="190" t="s">
        <v>607</v>
      </c>
      <c r="G241" s="194" t="s">
        <v>680</v>
      </c>
      <c r="H241" s="194" t="s">
        <v>625</v>
      </c>
      <c r="I241" s="192">
        <v>31629</v>
      </c>
      <c r="J241" s="127"/>
    </row>
    <row r="242" spans="1:10" x14ac:dyDescent="0.15">
      <c r="A242" s="201"/>
      <c r="B242" s="193">
        <v>137</v>
      </c>
      <c r="C242" s="187" t="s">
        <v>1035</v>
      </c>
      <c r="D242" s="194" t="s">
        <v>1033</v>
      </c>
      <c r="E242" s="189">
        <v>1</v>
      </c>
      <c r="F242" s="190" t="s">
        <v>479</v>
      </c>
      <c r="G242" s="194" t="s">
        <v>1036</v>
      </c>
      <c r="H242" s="194" t="s">
        <v>1037</v>
      </c>
      <c r="I242" s="192">
        <v>34575</v>
      </c>
      <c r="J242" s="127"/>
    </row>
    <row r="243" spans="1:10" x14ac:dyDescent="0.15">
      <c r="A243" s="201"/>
      <c r="B243" s="193">
        <v>138</v>
      </c>
      <c r="C243" s="187" t="s">
        <v>1038</v>
      </c>
      <c r="D243" s="194" t="s">
        <v>1033</v>
      </c>
      <c r="E243" s="189">
        <v>2</v>
      </c>
      <c r="F243" s="190" t="s">
        <v>986</v>
      </c>
      <c r="G243" s="194" t="s">
        <v>453</v>
      </c>
      <c r="H243" s="194" t="s">
        <v>460</v>
      </c>
      <c r="I243" s="192">
        <v>37903</v>
      </c>
      <c r="J243" s="127"/>
    </row>
    <row r="244" spans="1:10" x14ac:dyDescent="0.15">
      <c r="A244" s="201"/>
      <c r="B244" s="193">
        <v>139</v>
      </c>
      <c r="C244" s="187" t="s">
        <v>1039</v>
      </c>
      <c r="D244" s="194" t="s">
        <v>1033</v>
      </c>
      <c r="E244" s="189">
        <v>3</v>
      </c>
      <c r="F244" s="190" t="s">
        <v>444</v>
      </c>
      <c r="G244" s="194" t="s">
        <v>1040</v>
      </c>
      <c r="H244" s="194" t="s">
        <v>691</v>
      </c>
      <c r="I244" s="192">
        <v>38744</v>
      </c>
      <c r="J244" s="127"/>
    </row>
    <row r="245" spans="1:10" x14ac:dyDescent="0.15">
      <c r="A245" s="201"/>
      <c r="B245" s="193">
        <v>140</v>
      </c>
      <c r="C245" s="187" t="s">
        <v>494</v>
      </c>
      <c r="D245" s="194" t="s">
        <v>1041</v>
      </c>
      <c r="E245" s="189">
        <v>1</v>
      </c>
      <c r="F245" s="190" t="s">
        <v>926</v>
      </c>
      <c r="G245" s="194" t="s">
        <v>621</v>
      </c>
      <c r="H245" s="194" t="s">
        <v>622</v>
      </c>
      <c r="I245" s="192">
        <v>24952</v>
      </c>
      <c r="J245" s="127"/>
    </row>
    <row r="246" spans="1:10" x14ac:dyDescent="0.15">
      <c r="A246" s="201"/>
      <c r="B246" s="193">
        <v>141</v>
      </c>
      <c r="C246" s="187" t="s">
        <v>495</v>
      </c>
      <c r="D246" s="194" t="s">
        <v>1041</v>
      </c>
      <c r="E246" s="189">
        <v>1</v>
      </c>
      <c r="F246" s="190" t="s">
        <v>926</v>
      </c>
      <c r="G246" s="194" t="s">
        <v>623</v>
      </c>
      <c r="H246" s="194" t="s">
        <v>624</v>
      </c>
      <c r="I246" s="192">
        <v>24952</v>
      </c>
      <c r="J246" s="127"/>
    </row>
    <row r="247" spans="1:10" x14ac:dyDescent="0.15">
      <c r="A247" s="201"/>
      <c r="B247" s="193">
        <v>142</v>
      </c>
      <c r="C247" s="187" t="s">
        <v>510</v>
      </c>
      <c r="D247" s="194" t="s">
        <v>1041</v>
      </c>
      <c r="E247" s="189">
        <v>1</v>
      </c>
      <c r="F247" s="190" t="s">
        <v>926</v>
      </c>
      <c r="G247" s="194" t="s">
        <v>467</v>
      </c>
      <c r="H247" s="194" t="s">
        <v>455</v>
      </c>
      <c r="I247" s="192">
        <v>25359</v>
      </c>
      <c r="J247" s="127"/>
    </row>
    <row r="248" spans="1:10" x14ac:dyDescent="0.15">
      <c r="A248" s="201"/>
      <c r="B248" s="193">
        <v>143</v>
      </c>
      <c r="C248" s="187" t="s">
        <v>511</v>
      </c>
      <c r="D248" s="194" t="s">
        <v>1041</v>
      </c>
      <c r="E248" s="189">
        <v>1</v>
      </c>
      <c r="F248" s="190" t="s">
        <v>926</v>
      </c>
      <c r="G248" s="194" t="s">
        <v>642</v>
      </c>
      <c r="H248" s="194" t="s">
        <v>643</v>
      </c>
      <c r="I248" s="192">
        <v>25359</v>
      </c>
      <c r="J248" s="127"/>
    </row>
    <row r="249" spans="1:10" x14ac:dyDescent="0.15">
      <c r="A249" s="201"/>
      <c r="B249" s="193">
        <v>144</v>
      </c>
      <c r="C249" s="187" t="s">
        <v>1359</v>
      </c>
      <c r="D249" s="194" t="s">
        <v>1041</v>
      </c>
      <c r="E249" s="189">
        <v>1</v>
      </c>
      <c r="F249" s="190" t="s">
        <v>926</v>
      </c>
      <c r="G249" s="194" t="s">
        <v>1042</v>
      </c>
      <c r="H249" s="194" t="s">
        <v>992</v>
      </c>
      <c r="I249" s="192">
        <v>25979</v>
      </c>
      <c r="J249" s="127"/>
    </row>
    <row r="250" spans="1:10" x14ac:dyDescent="0.15">
      <c r="A250" s="201"/>
      <c r="B250" s="193">
        <v>145</v>
      </c>
      <c r="C250" s="187" t="s">
        <v>1043</v>
      </c>
      <c r="D250" s="194" t="s">
        <v>1041</v>
      </c>
      <c r="E250" s="189">
        <v>1</v>
      </c>
      <c r="F250" s="190" t="s">
        <v>926</v>
      </c>
      <c r="G250" s="194" t="s">
        <v>1044</v>
      </c>
      <c r="H250" s="194" t="s">
        <v>943</v>
      </c>
      <c r="I250" s="192">
        <v>28976</v>
      </c>
      <c r="J250" s="127"/>
    </row>
    <row r="251" spans="1:10" x14ac:dyDescent="0.15">
      <c r="A251" s="201"/>
      <c r="B251" s="193">
        <v>146</v>
      </c>
      <c r="C251" s="187" t="s">
        <v>556</v>
      </c>
      <c r="D251" s="194" t="s">
        <v>1041</v>
      </c>
      <c r="E251" s="189">
        <v>1</v>
      </c>
      <c r="F251" s="190" t="s">
        <v>926</v>
      </c>
      <c r="G251" s="194" t="s">
        <v>674</v>
      </c>
      <c r="H251" s="194" t="s">
        <v>646</v>
      </c>
      <c r="I251" s="192">
        <v>29651</v>
      </c>
      <c r="J251" s="127"/>
    </row>
    <row r="252" spans="1:10" x14ac:dyDescent="0.15">
      <c r="A252" s="201"/>
      <c r="B252" s="193">
        <v>147</v>
      </c>
      <c r="C252" s="187" t="s">
        <v>579</v>
      </c>
      <c r="D252" s="194" t="s">
        <v>1041</v>
      </c>
      <c r="E252" s="189">
        <v>1</v>
      </c>
      <c r="F252" s="190" t="s">
        <v>926</v>
      </c>
      <c r="G252" s="194" t="s">
        <v>681</v>
      </c>
      <c r="H252" s="194" t="s">
        <v>456</v>
      </c>
      <c r="I252" s="192">
        <v>32575</v>
      </c>
      <c r="J252" s="127"/>
    </row>
    <row r="253" spans="1:10" x14ac:dyDescent="0.15">
      <c r="A253" s="201"/>
      <c r="B253" s="193">
        <v>148</v>
      </c>
      <c r="C253" s="187" t="s">
        <v>587</v>
      </c>
      <c r="D253" s="194" t="s">
        <v>1041</v>
      </c>
      <c r="E253" s="189">
        <v>1</v>
      </c>
      <c r="F253" s="190" t="s">
        <v>926</v>
      </c>
      <c r="G253" s="194" t="s">
        <v>687</v>
      </c>
      <c r="H253" s="194" t="s">
        <v>655</v>
      </c>
      <c r="I253" s="192">
        <v>34003</v>
      </c>
      <c r="J253" s="127"/>
    </row>
    <row r="254" spans="1:10" x14ac:dyDescent="0.15">
      <c r="A254" s="201"/>
      <c r="B254" s="193">
        <v>149</v>
      </c>
      <c r="C254" s="187" t="s">
        <v>589</v>
      </c>
      <c r="D254" s="194" t="s">
        <v>1041</v>
      </c>
      <c r="E254" s="189">
        <v>1</v>
      </c>
      <c r="F254" s="190" t="s">
        <v>926</v>
      </c>
      <c r="G254" s="194" t="s">
        <v>688</v>
      </c>
      <c r="H254" s="194" t="s">
        <v>667</v>
      </c>
      <c r="I254" s="192">
        <v>34095</v>
      </c>
      <c r="J254" s="127"/>
    </row>
    <row r="255" spans="1:10" x14ac:dyDescent="0.15">
      <c r="A255" s="201"/>
      <c r="B255" s="193">
        <v>150</v>
      </c>
      <c r="C255" s="187" t="s">
        <v>592</v>
      </c>
      <c r="D255" s="194" t="s">
        <v>1041</v>
      </c>
      <c r="E255" s="189">
        <v>1</v>
      </c>
      <c r="F255" s="190" t="s">
        <v>926</v>
      </c>
      <c r="G255" s="194" t="s">
        <v>690</v>
      </c>
      <c r="H255" s="194" t="s">
        <v>618</v>
      </c>
      <c r="I255" s="192">
        <v>35040</v>
      </c>
      <c r="J255" s="127"/>
    </row>
    <row r="256" spans="1:10" x14ac:dyDescent="0.15">
      <c r="A256" s="201"/>
      <c r="B256" s="193">
        <v>151</v>
      </c>
      <c r="C256" s="187" t="s">
        <v>597</v>
      </c>
      <c r="D256" s="194" t="s">
        <v>1041</v>
      </c>
      <c r="E256" s="189">
        <v>1</v>
      </c>
      <c r="F256" s="190" t="s">
        <v>926</v>
      </c>
      <c r="G256" s="194" t="s">
        <v>692</v>
      </c>
      <c r="H256" s="194" t="s">
        <v>458</v>
      </c>
      <c r="I256" s="192">
        <v>36200</v>
      </c>
      <c r="J256" s="127"/>
    </row>
    <row r="257" spans="1:10" x14ac:dyDescent="0.15">
      <c r="A257" s="201"/>
      <c r="B257" s="193">
        <v>152</v>
      </c>
      <c r="C257" s="187" t="s">
        <v>1045</v>
      </c>
      <c r="D257" s="194" t="s">
        <v>1041</v>
      </c>
      <c r="E257" s="189">
        <v>1</v>
      </c>
      <c r="F257" s="190" t="s">
        <v>926</v>
      </c>
      <c r="G257" s="194" t="s">
        <v>1046</v>
      </c>
      <c r="H257" s="194" t="s">
        <v>932</v>
      </c>
      <c r="I257" s="192">
        <v>36642</v>
      </c>
      <c r="J257" s="127"/>
    </row>
    <row r="258" spans="1:10" x14ac:dyDescent="0.15">
      <c r="A258" s="201"/>
      <c r="B258" s="193">
        <v>153</v>
      </c>
      <c r="C258" s="187" t="s">
        <v>1047</v>
      </c>
      <c r="D258" s="194" t="s">
        <v>1041</v>
      </c>
      <c r="E258" s="189">
        <v>1</v>
      </c>
      <c r="F258" s="190" t="s">
        <v>926</v>
      </c>
      <c r="G258" s="194" t="s">
        <v>1048</v>
      </c>
      <c r="H258" s="194" t="s">
        <v>1049</v>
      </c>
      <c r="I258" s="192">
        <v>37245</v>
      </c>
      <c r="J258" s="127"/>
    </row>
    <row r="259" spans="1:10" x14ac:dyDescent="0.15">
      <c r="A259" s="201"/>
      <c r="B259" s="193">
        <v>154</v>
      </c>
      <c r="C259" s="187" t="s">
        <v>493</v>
      </c>
      <c r="D259" s="194" t="s">
        <v>412</v>
      </c>
      <c r="E259" s="189">
        <v>1</v>
      </c>
      <c r="F259" s="190" t="s">
        <v>441</v>
      </c>
      <c r="G259" s="194" t="s">
        <v>619</v>
      </c>
      <c r="H259" s="194" t="s">
        <v>620</v>
      </c>
      <c r="I259" s="192">
        <v>24952</v>
      </c>
      <c r="J259" s="127"/>
    </row>
    <row r="260" spans="1:10" x14ac:dyDescent="0.15">
      <c r="A260" s="201"/>
      <c r="B260" s="193">
        <v>155</v>
      </c>
      <c r="C260" s="187" t="s">
        <v>492</v>
      </c>
      <c r="D260" s="194" t="s">
        <v>412</v>
      </c>
      <c r="E260" s="189">
        <v>1</v>
      </c>
      <c r="F260" s="190" t="s">
        <v>441</v>
      </c>
      <c r="G260" s="194" t="s">
        <v>617</v>
      </c>
      <c r="H260" s="194" t="s">
        <v>618</v>
      </c>
      <c r="I260" s="192">
        <v>24953</v>
      </c>
      <c r="J260" s="127"/>
    </row>
    <row r="261" spans="1:10" x14ac:dyDescent="0.15">
      <c r="A261" s="201"/>
      <c r="B261" s="193">
        <v>156</v>
      </c>
      <c r="C261" s="187" t="s">
        <v>500</v>
      </c>
      <c r="D261" s="194" t="s">
        <v>412</v>
      </c>
      <c r="E261" s="189">
        <v>1</v>
      </c>
      <c r="F261" s="190" t="s">
        <v>441</v>
      </c>
      <c r="G261" s="194" t="s">
        <v>627</v>
      </c>
      <c r="H261" s="194" t="s">
        <v>628</v>
      </c>
      <c r="I261" s="192">
        <v>25332</v>
      </c>
      <c r="J261" s="127"/>
    </row>
    <row r="262" spans="1:10" x14ac:dyDescent="0.15">
      <c r="A262" s="201"/>
      <c r="B262" s="193">
        <v>157</v>
      </c>
      <c r="C262" s="187" t="s">
        <v>501</v>
      </c>
      <c r="D262" s="194" t="s">
        <v>412</v>
      </c>
      <c r="E262" s="189">
        <v>1</v>
      </c>
      <c r="F262" s="190" t="s">
        <v>441</v>
      </c>
      <c r="G262" s="194" t="s">
        <v>629</v>
      </c>
      <c r="H262" s="194" t="s">
        <v>630</v>
      </c>
      <c r="I262" s="192">
        <v>25332</v>
      </c>
      <c r="J262" s="127"/>
    </row>
    <row r="263" spans="1:10" x14ac:dyDescent="0.15">
      <c r="A263" s="201"/>
      <c r="B263" s="193">
        <v>158</v>
      </c>
      <c r="C263" s="187" t="s">
        <v>722</v>
      </c>
      <c r="D263" s="194" t="s">
        <v>412</v>
      </c>
      <c r="E263" s="189">
        <v>1</v>
      </c>
      <c r="F263" s="190" t="s">
        <v>926</v>
      </c>
      <c r="G263" s="194" t="s">
        <v>453</v>
      </c>
      <c r="H263" s="194" t="s">
        <v>622</v>
      </c>
      <c r="I263" s="192">
        <v>25332</v>
      </c>
      <c r="J263" s="127"/>
    </row>
    <row r="264" spans="1:10" x14ac:dyDescent="0.15">
      <c r="A264" s="201"/>
      <c r="B264" s="193">
        <v>159</v>
      </c>
      <c r="C264" s="187" t="s">
        <v>723</v>
      </c>
      <c r="D264" s="194" t="s">
        <v>412</v>
      </c>
      <c r="E264" s="189">
        <v>1</v>
      </c>
      <c r="F264" s="190" t="s">
        <v>926</v>
      </c>
      <c r="G264" s="194" t="s">
        <v>631</v>
      </c>
      <c r="H264" s="194" t="s">
        <v>628</v>
      </c>
      <c r="I264" s="192">
        <v>25332</v>
      </c>
      <c r="J264" s="127"/>
    </row>
    <row r="265" spans="1:10" x14ac:dyDescent="0.15">
      <c r="A265" s="201"/>
      <c r="B265" s="193">
        <v>160</v>
      </c>
      <c r="C265" s="187" t="s">
        <v>724</v>
      </c>
      <c r="D265" s="194" t="s">
        <v>412</v>
      </c>
      <c r="E265" s="189">
        <v>1</v>
      </c>
      <c r="F265" s="190" t="s">
        <v>926</v>
      </c>
      <c r="G265" s="194" t="s">
        <v>632</v>
      </c>
      <c r="H265" s="194" t="s">
        <v>633</v>
      </c>
      <c r="I265" s="192">
        <v>25332</v>
      </c>
      <c r="J265" s="127"/>
    </row>
    <row r="266" spans="1:10" x14ac:dyDescent="0.15">
      <c r="A266" s="201"/>
      <c r="B266" s="193">
        <v>161</v>
      </c>
      <c r="C266" s="187" t="s">
        <v>1050</v>
      </c>
      <c r="D266" s="194" t="s">
        <v>412</v>
      </c>
      <c r="E266" s="189">
        <v>1</v>
      </c>
      <c r="F266" s="190" t="s">
        <v>441</v>
      </c>
      <c r="G266" s="194" t="s">
        <v>930</v>
      </c>
      <c r="H266" s="194" t="s">
        <v>1051</v>
      </c>
      <c r="I266" s="192">
        <v>25569</v>
      </c>
      <c r="J266" s="127"/>
    </row>
    <row r="267" spans="1:10" x14ac:dyDescent="0.15">
      <c r="A267" s="201"/>
      <c r="B267" s="193">
        <v>162</v>
      </c>
      <c r="C267" s="187" t="s">
        <v>1151</v>
      </c>
      <c r="D267" s="194" t="s">
        <v>412</v>
      </c>
      <c r="E267" s="189">
        <v>1</v>
      </c>
      <c r="F267" s="190" t="s">
        <v>441</v>
      </c>
      <c r="G267" s="194" t="s">
        <v>644</v>
      </c>
      <c r="H267" s="194" t="s">
        <v>718</v>
      </c>
      <c r="I267" s="192">
        <v>25699</v>
      </c>
      <c r="J267" s="127"/>
    </row>
    <row r="268" spans="1:10" x14ac:dyDescent="0.15">
      <c r="A268" s="201"/>
      <c r="B268" s="193">
        <v>163</v>
      </c>
      <c r="C268" s="187" t="s">
        <v>1052</v>
      </c>
      <c r="D268" s="194" t="s">
        <v>412</v>
      </c>
      <c r="E268" s="189">
        <v>1</v>
      </c>
      <c r="F268" s="190" t="s">
        <v>441</v>
      </c>
      <c r="G268" s="194" t="s">
        <v>1018</v>
      </c>
      <c r="H268" s="194" t="s">
        <v>1356</v>
      </c>
      <c r="I268" s="192">
        <v>25993</v>
      </c>
      <c r="J268" s="127"/>
    </row>
    <row r="269" spans="1:10" x14ac:dyDescent="0.15">
      <c r="A269" s="201"/>
      <c r="B269" s="193">
        <v>164</v>
      </c>
      <c r="C269" s="187" t="s">
        <v>1053</v>
      </c>
      <c r="D269" s="194" t="s">
        <v>412</v>
      </c>
      <c r="E269" s="189">
        <v>1</v>
      </c>
      <c r="F269" s="190" t="s">
        <v>441</v>
      </c>
      <c r="G269" s="194" t="s">
        <v>645</v>
      </c>
      <c r="H269" s="194" t="s">
        <v>646</v>
      </c>
      <c r="I269" s="192">
        <v>26031</v>
      </c>
      <c r="J269" s="127"/>
    </row>
    <row r="270" spans="1:10" x14ac:dyDescent="0.15">
      <c r="A270" s="201"/>
      <c r="B270" s="193">
        <v>165</v>
      </c>
      <c r="C270" s="187" t="s">
        <v>517</v>
      </c>
      <c r="D270" s="194" t="s">
        <v>412</v>
      </c>
      <c r="E270" s="189">
        <v>1</v>
      </c>
      <c r="F270" s="190" t="s">
        <v>441</v>
      </c>
      <c r="G270" s="194" t="s">
        <v>647</v>
      </c>
      <c r="H270" s="194" t="s">
        <v>725</v>
      </c>
      <c r="I270" s="192">
        <v>26031</v>
      </c>
      <c r="J270" s="127"/>
    </row>
    <row r="271" spans="1:10" x14ac:dyDescent="0.15">
      <c r="A271" s="201"/>
      <c r="B271" s="193">
        <v>166</v>
      </c>
      <c r="C271" s="187" t="s">
        <v>527</v>
      </c>
      <c r="D271" s="194" t="s">
        <v>412</v>
      </c>
      <c r="E271" s="189">
        <v>1</v>
      </c>
      <c r="F271" s="190" t="s">
        <v>926</v>
      </c>
      <c r="G271" s="194" t="s">
        <v>1054</v>
      </c>
      <c r="H271" s="194" t="s">
        <v>653</v>
      </c>
      <c r="I271" s="192">
        <v>26390</v>
      </c>
      <c r="J271" s="127"/>
    </row>
    <row r="272" spans="1:10" x14ac:dyDescent="0.15">
      <c r="A272" s="201"/>
      <c r="B272" s="193">
        <v>167</v>
      </c>
      <c r="C272" s="187" t="s">
        <v>1055</v>
      </c>
      <c r="D272" s="194" t="s">
        <v>412</v>
      </c>
      <c r="E272" s="189">
        <v>1</v>
      </c>
      <c r="F272" s="190" t="s">
        <v>441</v>
      </c>
      <c r="G272" s="194" t="s">
        <v>1056</v>
      </c>
      <c r="H272" s="194" t="s">
        <v>943</v>
      </c>
      <c r="I272" s="192">
        <v>26390</v>
      </c>
      <c r="J272" s="127"/>
    </row>
    <row r="273" spans="1:10" x14ac:dyDescent="0.15">
      <c r="A273" s="201"/>
      <c r="B273" s="193">
        <v>168</v>
      </c>
      <c r="C273" s="187" t="s">
        <v>1057</v>
      </c>
      <c r="D273" s="194" t="s">
        <v>412</v>
      </c>
      <c r="E273" s="189">
        <v>1</v>
      </c>
      <c r="F273" s="190" t="s">
        <v>926</v>
      </c>
      <c r="G273" s="194" t="s">
        <v>1058</v>
      </c>
      <c r="H273" s="194" t="s">
        <v>935</v>
      </c>
      <c r="I273" s="192">
        <v>26390</v>
      </c>
      <c r="J273" s="127"/>
    </row>
    <row r="274" spans="1:10" x14ac:dyDescent="0.15">
      <c r="A274" s="201"/>
      <c r="B274" s="193">
        <v>169</v>
      </c>
      <c r="C274" s="187" t="s">
        <v>1059</v>
      </c>
      <c r="D274" s="194" t="s">
        <v>412</v>
      </c>
      <c r="E274" s="189">
        <v>1</v>
      </c>
      <c r="F274" s="190" t="s">
        <v>926</v>
      </c>
      <c r="G274" s="194" t="s">
        <v>1060</v>
      </c>
      <c r="H274" s="194" t="s">
        <v>935</v>
      </c>
      <c r="I274" s="192">
        <v>26390</v>
      </c>
      <c r="J274" s="127"/>
    </row>
    <row r="275" spans="1:10" x14ac:dyDescent="0.15">
      <c r="A275" s="201"/>
      <c r="B275" s="193">
        <v>170</v>
      </c>
      <c r="C275" s="187" t="s">
        <v>1061</v>
      </c>
      <c r="D275" s="194" t="s">
        <v>412</v>
      </c>
      <c r="E275" s="189">
        <v>1</v>
      </c>
      <c r="F275" s="190" t="s">
        <v>926</v>
      </c>
      <c r="G275" s="194" t="s">
        <v>1062</v>
      </c>
      <c r="H275" s="194" t="s">
        <v>935</v>
      </c>
      <c r="I275" s="192">
        <v>26390</v>
      </c>
      <c r="J275" s="127"/>
    </row>
    <row r="276" spans="1:10" x14ac:dyDescent="0.15">
      <c r="A276" s="201"/>
      <c r="B276" s="193">
        <v>171</v>
      </c>
      <c r="C276" s="187" t="s">
        <v>1063</v>
      </c>
      <c r="D276" s="194" t="s">
        <v>412</v>
      </c>
      <c r="E276" s="189">
        <v>2</v>
      </c>
      <c r="F276" s="190" t="s">
        <v>926</v>
      </c>
      <c r="G276" s="194" t="s">
        <v>1064</v>
      </c>
      <c r="H276" s="194" t="s">
        <v>935</v>
      </c>
      <c r="I276" s="192">
        <v>26390</v>
      </c>
      <c r="J276" s="127"/>
    </row>
    <row r="277" spans="1:10" x14ac:dyDescent="0.15">
      <c r="A277" s="201"/>
      <c r="B277" s="193">
        <v>172</v>
      </c>
      <c r="C277" s="187" t="s">
        <v>1065</v>
      </c>
      <c r="D277" s="194" t="s">
        <v>412</v>
      </c>
      <c r="E277" s="189">
        <v>1</v>
      </c>
      <c r="F277" s="190" t="s">
        <v>926</v>
      </c>
      <c r="G277" s="194" t="s">
        <v>1066</v>
      </c>
      <c r="H277" s="194" t="s">
        <v>932</v>
      </c>
      <c r="I277" s="192">
        <v>26390</v>
      </c>
      <c r="J277" s="127"/>
    </row>
    <row r="278" spans="1:10" x14ac:dyDescent="0.15">
      <c r="A278" s="201"/>
      <c r="B278" s="193">
        <v>173</v>
      </c>
      <c r="C278" s="187" t="s">
        <v>1067</v>
      </c>
      <c r="D278" s="194" t="s">
        <v>412</v>
      </c>
      <c r="E278" s="189">
        <v>1</v>
      </c>
      <c r="F278" s="190" t="s">
        <v>926</v>
      </c>
      <c r="G278" s="194" t="s">
        <v>930</v>
      </c>
      <c r="H278" s="194" t="s">
        <v>932</v>
      </c>
      <c r="I278" s="192">
        <v>26390</v>
      </c>
      <c r="J278" s="127"/>
    </row>
    <row r="279" spans="1:10" x14ac:dyDescent="0.15">
      <c r="A279" s="201"/>
      <c r="B279" s="193">
        <v>174</v>
      </c>
      <c r="C279" s="187" t="s">
        <v>1068</v>
      </c>
      <c r="D279" s="194" t="s">
        <v>412</v>
      </c>
      <c r="E279" s="189">
        <v>3</v>
      </c>
      <c r="F279" s="190" t="s">
        <v>441</v>
      </c>
      <c r="G279" s="194" t="s">
        <v>1069</v>
      </c>
      <c r="H279" s="194" t="s">
        <v>935</v>
      </c>
      <c r="I279" s="192">
        <v>26390</v>
      </c>
      <c r="J279" s="127"/>
    </row>
    <row r="280" spans="1:10" x14ac:dyDescent="0.15">
      <c r="A280" s="201"/>
      <c r="B280" s="193">
        <v>175</v>
      </c>
      <c r="C280" s="187" t="s">
        <v>1070</v>
      </c>
      <c r="D280" s="194" t="s">
        <v>412</v>
      </c>
      <c r="E280" s="189">
        <v>2</v>
      </c>
      <c r="F280" s="190" t="s">
        <v>441</v>
      </c>
      <c r="G280" s="194" t="s">
        <v>1071</v>
      </c>
      <c r="H280" s="194" t="s">
        <v>935</v>
      </c>
      <c r="I280" s="192">
        <v>26390</v>
      </c>
      <c r="J280" s="127"/>
    </row>
    <row r="281" spans="1:10" x14ac:dyDescent="0.15">
      <c r="A281" s="201"/>
      <c r="B281" s="193">
        <v>176</v>
      </c>
      <c r="C281" s="187" t="s">
        <v>520</v>
      </c>
      <c r="D281" s="194" t="s">
        <v>412</v>
      </c>
      <c r="E281" s="189">
        <v>1</v>
      </c>
      <c r="F281" s="190" t="s">
        <v>441</v>
      </c>
      <c r="G281" s="194" t="s">
        <v>453</v>
      </c>
      <c r="H281" s="194" t="s">
        <v>458</v>
      </c>
      <c r="I281" s="192">
        <v>26458</v>
      </c>
      <c r="J281" s="127"/>
    </row>
    <row r="282" spans="1:10" x14ac:dyDescent="0.15">
      <c r="A282" s="201"/>
      <c r="B282" s="193">
        <v>177</v>
      </c>
      <c r="C282" s="187" t="s">
        <v>524</v>
      </c>
      <c r="D282" s="194" t="s">
        <v>412</v>
      </c>
      <c r="E282" s="189">
        <v>1</v>
      </c>
      <c r="F282" s="190" t="s">
        <v>441</v>
      </c>
      <c r="G282" s="194" t="s">
        <v>930</v>
      </c>
      <c r="H282" s="194" t="s">
        <v>648</v>
      </c>
      <c r="I282" s="192">
        <v>26763</v>
      </c>
      <c r="J282" s="127"/>
    </row>
    <row r="283" spans="1:10" x14ac:dyDescent="0.15">
      <c r="A283" s="201"/>
      <c r="B283" s="193">
        <v>178</v>
      </c>
      <c r="C283" s="187" t="s">
        <v>525</v>
      </c>
      <c r="D283" s="194" t="s">
        <v>412</v>
      </c>
      <c r="E283" s="189">
        <v>1</v>
      </c>
      <c r="F283" s="190" t="s">
        <v>441</v>
      </c>
      <c r="G283" s="194" t="s">
        <v>649</v>
      </c>
      <c r="H283" s="194" t="s">
        <v>650</v>
      </c>
      <c r="I283" s="192">
        <v>26763</v>
      </c>
      <c r="J283" s="127"/>
    </row>
    <row r="284" spans="1:10" x14ac:dyDescent="0.15">
      <c r="A284" s="201"/>
      <c r="B284" s="193">
        <v>179</v>
      </c>
      <c r="C284" s="187" t="s">
        <v>1072</v>
      </c>
      <c r="D284" s="194" t="s">
        <v>412</v>
      </c>
      <c r="E284" s="189">
        <v>1</v>
      </c>
      <c r="F284" s="190" t="s">
        <v>926</v>
      </c>
      <c r="G284" s="194" t="s">
        <v>453</v>
      </c>
      <c r="H284" s="194" t="s">
        <v>935</v>
      </c>
      <c r="I284" s="192">
        <v>27485</v>
      </c>
      <c r="J284" s="127"/>
    </row>
    <row r="285" spans="1:10" x14ac:dyDescent="0.15">
      <c r="A285" s="201"/>
      <c r="B285" s="193">
        <v>180</v>
      </c>
      <c r="C285" s="187" t="s">
        <v>1073</v>
      </c>
      <c r="D285" s="194" t="s">
        <v>412</v>
      </c>
      <c r="E285" s="189">
        <v>2</v>
      </c>
      <c r="F285" s="190" t="s">
        <v>441</v>
      </c>
      <c r="G285" s="194" t="s">
        <v>1074</v>
      </c>
      <c r="H285" s="194" t="s">
        <v>943</v>
      </c>
      <c r="I285" s="192">
        <v>27668</v>
      </c>
      <c r="J285" s="127"/>
    </row>
    <row r="286" spans="1:10" x14ac:dyDescent="0.15">
      <c r="A286" s="201"/>
      <c r="B286" s="193">
        <v>181</v>
      </c>
      <c r="C286" s="187" t="s">
        <v>536</v>
      </c>
      <c r="D286" s="194" t="s">
        <v>412</v>
      </c>
      <c r="E286" s="189">
        <v>1</v>
      </c>
      <c r="F286" s="190" t="s">
        <v>441</v>
      </c>
      <c r="G286" s="194" t="s">
        <v>453</v>
      </c>
      <c r="H286" s="194" t="s">
        <v>458</v>
      </c>
      <c r="I286" s="192">
        <v>28588</v>
      </c>
      <c r="J286" s="127"/>
    </row>
    <row r="287" spans="1:10" x14ac:dyDescent="0.15">
      <c r="A287" s="201"/>
      <c r="B287" s="193">
        <v>182</v>
      </c>
      <c r="C287" s="187" t="s">
        <v>538</v>
      </c>
      <c r="D287" s="194" t="s">
        <v>412</v>
      </c>
      <c r="E287" s="189">
        <v>1</v>
      </c>
      <c r="F287" s="190" t="s">
        <v>441</v>
      </c>
      <c r="G287" s="194" t="s">
        <v>660</v>
      </c>
      <c r="H287" s="194" t="s">
        <v>625</v>
      </c>
      <c r="I287" s="192">
        <v>28588</v>
      </c>
      <c r="J287" s="127"/>
    </row>
    <row r="288" spans="1:10" x14ac:dyDescent="0.15">
      <c r="A288" s="201"/>
      <c r="B288" s="193">
        <v>183</v>
      </c>
      <c r="C288" s="187" t="s">
        <v>726</v>
      </c>
      <c r="D288" s="194" t="s">
        <v>412</v>
      </c>
      <c r="E288" s="189">
        <v>1</v>
      </c>
      <c r="F288" s="190" t="s">
        <v>441</v>
      </c>
      <c r="G288" s="194" t="s">
        <v>661</v>
      </c>
      <c r="H288" s="194" t="s">
        <v>625</v>
      </c>
      <c r="I288" s="192">
        <v>28588</v>
      </c>
      <c r="J288" s="127"/>
    </row>
    <row r="289" spans="1:10" x14ac:dyDescent="0.15">
      <c r="A289" s="201"/>
      <c r="B289" s="193">
        <v>184</v>
      </c>
      <c r="C289" s="187" t="s">
        <v>539</v>
      </c>
      <c r="D289" s="194" t="s">
        <v>412</v>
      </c>
      <c r="E289" s="189">
        <v>1</v>
      </c>
      <c r="F289" s="190" t="s">
        <v>441</v>
      </c>
      <c r="G289" s="194" t="s">
        <v>662</v>
      </c>
      <c r="H289" s="194" t="s">
        <v>725</v>
      </c>
      <c r="I289" s="192">
        <v>28588</v>
      </c>
      <c r="J289" s="127"/>
    </row>
    <row r="290" spans="1:10" x14ac:dyDescent="0.15">
      <c r="A290" s="201"/>
      <c r="B290" s="193">
        <v>185</v>
      </c>
      <c r="C290" s="187" t="s">
        <v>551</v>
      </c>
      <c r="D290" s="194" t="s">
        <v>412</v>
      </c>
      <c r="E290" s="189">
        <v>1</v>
      </c>
      <c r="F290" s="190" t="s">
        <v>441</v>
      </c>
      <c r="G290" s="194" t="s">
        <v>930</v>
      </c>
      <c r="H290" s="194" t="s">
        <v>667</v>
      </c>
      <c r="I290" s="192">
        <v>29319</v>
      </c>
      <c r="J290" s="127"/>
    </row>
    <row r="291" spans="1:10" x14ac:dyDescent="0.15">
      <c r="A291" s="201"/>
      <c r="B291" s="193">
        <v>186</v>
      </c>
      <c r="C291" s="187" t="s">
        <v>553</v>
      </c>
      <c r="D291" s="194" t="s">
        <v>412</v>
      </c>
      <c r="E291" s="189">
        <v>1</v>
      </c>
      <c r="F291" s="190" t="s">
        <v>441</v>
      </c>
      <c r="G291" s="194" t="s">
        <v>930</v>
      </c>
      <c r="H291" s="194" t="s">
        <v>670</v>
      </c>
      <c r="I291" s="192">
        <v>29651</v>
      </c>
      <c r="J291" s="127"/>
    </row>
    <row r="292" spans="1:10" x14ac:dyDescent="0.15">
      <c r="A292" s="201"/>
      <c r="B292" s="193">
        <v>187</v>
      </c>
      <c r="C292" s="187" t="s">
        <v>557</v>
      </c>
      <c r="D292" s="194" t="s">
        <v>412</v>
      </c>
      <c r="E292" s="189">
        <v>1</v>
      </c>
      <c r="F292" s="190" t="s">
        <v>926</v>
      </c>
      <c r="G292" s="194" t="s">
        <v>644</v>
      </c>
      <c r="H292" s="194" t="s">
        <v>718</v>
      </c>
      <c r="I292" s="192">
        <v>29684</v>
      </c>
      <c r="J292" s="127"/>
    </row>
    <row r="293" spans="1:10" x14ac:dyDescent="0.15">
      <c r="A293" s="201"/>
      <c r="B293" s="193">
        <v>188</v>
      </c>
      <c r="C293" s="187" t="s">
        <v>558</v>
      </c>
      <c r="D293" s="194" t="s">
        <v>412</v>
      </c>
      <c r="E293" s="189">
        <v>1</v>
      </c>
      <c r="F293" s="190" t="s">
        <v>926</v>
      </c>
      <c r="G293" s="194" t="s">
        <v>675</v>
      </c>
      <c r="H293" s="194" t="s">
        <v>625</v>
      </c>
      <c r="I293" s="192">
        <v>29684</v>
      </c>
      <c r="J293" s="127"/>
    </row>
    <row r="294" spans="1:10" x14ac:dyDescent="0.15">
      <c r="A294" s="201"/>
      <c r="B294" s="193">
        <v>189</v>
      </c>
      <c r="C294" s="187" t="s">
        <v>561</v>
      </c>
      <c r="D294" s="194" t="s">
        <v>412</v>
      </c>
      <c r="E294" s="189">
        <v>4</v>
      </c>
      <c r="F294" s="190" t="s">
        <v>441</v>
      </c>
      <c r="G294" s="194" t="s">
        <v>1075</v>
      </c>
      <c r="H294" s="194" t="s">
        <v>648</v>
      </c>
      <c r="I294" s="192">
        <v>30054</v>
      </c>
      <c r="J294" s="127"/>
    </row>
    <row r="295" spans="1:10" x14ac:dyDescent="0.15">
      <c r="A295" s="201"/>
      <c r="B295" s="193">
        <v>190</v>
      </c>
      <c r="C295" s="187" t="s">
        <v>562</v>
      </c>
      <c r="D295" s="194" t="s">
        <v>412</v>
      </c>
      <c r="E295" s="189">
        <v>1</v>
      </c>
      <c r="F295" s="190" t="s">
        <v>926</v>
      </c>
      <c r="G295" s="194" t="s">
        <v>930</v>
      </c>
      <c r="H295" s="194" t="s">
        <v>678</v>
      </c>
      <c r="I295" s="192">
        <v>30054</v>
      </c>
      <c r="J295" s="127"/>
    </row>
    <row r="296" spans="1:10" x14ac:dyDescent="0.15">
      <c r="A296" s="201"/>
      <c r="B296" s="193">
        <v>191</v>
      </c>
      <c r="C296" s="187" t="s">
        <v>1076</v>
      </c>
      <c r="D296" s="194" t="s">
        <v>412</v>
      </c>
      <c r="E296" s="189">
        <v>1</v>
      </c>
      <c r="F296" s="190" t="s">
        <v>441</v>
      </c>
      <c r="G296" s="194" t="s">
        <v>1069</v>
      </c>
      <c r="H296" s="194" t="s">
        <v>935</v>
      </c>
      <c r="I296" s="192">
        <v>30382</v>
      </c>
      <c r="J296" s="127"/>
    </row>
    <row r="297" spans="1:10" x14ac:dyDescent="0.15">
      <c r="A297" s="201"/>
      <c r="B297" s="193">
        <v>192</v>
      </c>
      <c r="C297" s="187" t="s">
        <v>1077</v>
      </c>
      <c r="D297" s="194" t="s">
        <v>412</v>
      </c>
      <c r="E297" s="189">
        <v>1</v>
      </c>
      <c r="F297" s="190" t="s">
        <v>441</v>
      </c>
      <c r="G297" s="194" t="s">
        <v>1069</v>
      </c>
      <c r="H297" s="194" t="s">
        <v>935</v>
      </c>
      <c r="I297" s="192">
        <v>30382</v>
      </c>
      <c r="J297" s="127"/>
    </row>
    <row r="298" spans="1:10" x14ac:dyDescent="0.15">
      <c r="A298" s="201"/>
      <c r="B298" s="193">
        <v>193</v>
      </c>
      <c r="C298" s="187" t="s">
        <v>568</v>
      </c>
      <c r="D298" s="194" t="s">
        <v>412</v>
      </c>
      <c r="E298" s="189">
        <v>1</v>
      </c>
      <c r="F298" s="190" t="s">
        <v>441</v>
      </c>
      <c r="G298" s="194" t="s">
        <v>619</v>
      </c>
      <c r="H298" s="194" t="s">
        <v>620</v>
      </c>
      <c r="I298" s="192">
        <v>30414</v>
      </c>
      <c r="J298" s="127"/>
    </row>
    <row r="299" spans="1:10" x14ac:dyDescent="0.15">
      <c r="A299" s="201"/>
      <c r="B299" s="193">
        <v>194</v>
      </c>
      <c r="C299" s="187" t="s">
        <v>1078</v>
      </c>
      <c r="D299" s="194" t="s">
        <v>412</v>
      </c>
      <c r="E299" s="189">
        <v>5</v>
      </c>
      <c r="F299" s="190" t="s">
        <v>441</v>
      </c>
      <c r="G299" s="194" t="s">
        <v>453</v>
      </c>
      <c r="H299" s="194" t="s">
        <v>609</v>
      </c>
      <c r="I299" s="192">
        <v>31296</v>
      </c>
      <c r="J299" s="127"/>
    </row>
    <row r="300" spans="1:10" ht="14.25" thickBot="1" x14ac:dyDescent="0.2">
      <c r="A300" s="201"/>
      <c r="B300" s="195">
        <v>195</v>
      </c>
      <c r="C300" s="196" t="s">
        <v>578</v>
      </c>
      <c r="D300" s="197" t="s">
        <v>412</v>
      </c>
      <c r="E300" s="198">
        <v>1</v>
      </c>
      <c r="F300" s="199" t="s">
        <v>441</v>
      </c>
      <c r="G300" s="197" t="s">
        <v>636</v>
      </c>
      <c r="H300" s="197" t="s">
        <v>609</v>
      </c>
      <c r="I300" s="200">
        <v>32209</v>
      </c>
      <c r="J300" s="127"/>
    </row>
    <row r="301" spans="1:10" x14ac:dyDescent="0.15">
      <c r="A301" s="201"/>
      <c r="B301" s="205"/>
      <c r="C301" s="187"/>
      <c r="D301" s="187"/>
      <c r="E301" s="189"/>
      <c r="F301" s="190"/>
      <c r="G301" s="187"/>
      <c r="H301" s="187"/>
      <c r="I301" s="206"/>
      <c r="J301" s="127"/>
    </row>
    <row r="302" spans="1:10" x14ac:dyDescent="0.15">
      <c r="A302" s="201"/>
      <c r="B302" s="213" t="s">
        <v>897</v>
      </c>
      <c r="C302" s="187"/>
      <c r="D302" s="187"/>
      <c r="E302" s="189"/>
      <c r="F302" s="190"/>
      <c r="G302" s="187"/>
      <c r="H302" s="187"/>
      <c r="I302" s="206"/>
      <c r="J302" s="127"/>
    </row>
    <row r="303" spans="1:10" ht="14.25" thickBot="1" x14ac:dyDescent="0.2">
      <c r="A303" s="201"/>
      <c r="B303" s="182" t="s">
        <v>484</v>
      </c>
      <c r="C303" s="182"/>
      <c r="D303" s="183"/>
      <c r="E303" s="183"/>
      <c r="F303" s="183"/>
      <c r="G303" s="183"/>
      <c r="H303" s="359">
        <v>44932</v>
      </c>
      <c r="I303" s="359"/>
      <c r="J303" s="127"/>
    </row>
    <row r="304" spans="1:10" x14ac:dyDescent="0.15">
      <c r="A304" s="201"/>
      <c r="B304" s="184" t="s">
        <v>1366</v>
      </c>
      <c r="C304" s="185" t="s">
        <v>733</v>
      </c>
      <c r="D304" s="185" t="s">
        <v>734</v>
      </c>
      <c r="E304" s="358" t="s">
        <v>735</v>
      </c>
      <c r="F304" s="358"/>
      <c r="G304" s="185" t="s">
        <v>764</v>
      </c>
      <c r="H304" s="185" t="s">
        <v>737</v>
      </c>
      <c r="I304" s="186" t="s">
        <v>738</v>
      </c>
      <c r="J304" s="127"/>
    </row>
    <row r="305" spans="1:10" x14ac:dyDescent="0.15">
      <c r="A305" s="201"/>
      <c r="B305" s="193">
        <v>196</v>
      </c>
      <c r="C305" s="187" t="s">
        <v>580</v>
      </c>
      <c r="D305" s="194" t="s">
        <v>412</v>
      </c>
      <c r="E305" s="189">
        <v>1</v>
      </c>
      <c r="F305" s="190" t="s">
        <v>926</v>
      </c>
      <c r="G305" s="194" t="s">
        <v>682</v>
      </c>
      <c r="H305" s="194" t="s">
        <v>483</v>
      </c>
      <c r="I305" s="192">
        <v>32575</v>
      </c>
      <c r="J305" s="127"/>
    </row>
    <row r="306" spans="1:10" x14ac:dyDescent="0.15">
      <c r="A306" s="201"/>
      <c r="B306" s="193">
        <v>197</v>
      </c>
      <c r="C306" s="187" t="s">
        <v>1079</v>
      </c>
      <c r="D306" s="194" t="s">
        <v>412</v>
      </c>
      <c r="E306" s="189">
        <v>1</v>
      </c>
      <c r="F306" s="190" t="s">
        <v>926</v>
      </c>
      <c r="G306" s="194" t="s">
        <v>991</v>
      </c>
      <c r="H306" s="194" t="s">
        <v>992</v>
      </c>
      <c r="I306" s="192">
        <v>37245</v>
      </c>
      <c r="J306" s="127"/>
    </row>
    <row r="307" spans="1:10" x14ac:dyDescent="0.15">
      <c r="A307" s="201"/>
      <c r="B307" s="193">
        <v>198</v>
      </c>
      <c r="C307" s="187" t="s">
        <v>1360</v>
      </c>
      <c r="D307" s="194" t="s">
        <v>412</v>
      </c>
      <c r="E307" s="189">
        <v>7</v>
      </c>
      <c r="F307" s="190" t="s">
        <v>926</v>
      </c>
      <c r="G307" s="194" t="s">
        <v>1080</v>
      </c>
      <c r="H307" s="194" t="s">
        <v>657</v>
      </c>
      <c r="I307" s="192">
        <v>40582</v>
      </c>
      <c r="J307" s="127"/>
    </row>
    <row r="308" spans="1:10" x14ac:dyDescent="0.15">
      <c r="A308" s="201"/>
      <c r="B308" s="193">
        <v>199</v>
      </c>
      <c r="C308" s="187" t="s">
        <v>1081</v>
      </c>
      <c r="D308" s="194" t="s">
        <v>414</v>
      </c>
      <c r="E308" s="189">
        <v>1</v>
      </c>
      <c r="F308" s="190" t="s">
        <v>926</v>
      </c>
      <c r="G308" s="194" t="s">
        <v>995</v>
      </c>
      <c r="H308" s="194" t="s">
        <v>935</v>
      </c>
      <c r="I308" s="192">
        <v>28976</v>
      </c>
      <c r="J308" s="127"/>
    </row>
    <row r="309" spans="1:10" x14ac:dyDescent="0.15">
      <c r="A309" s="201"/>
      <c r="B309" s="193">
        <v>200</v>
      </c>
      <c r="C309" s="187" t="s">
        <v>1082</v>
      </c>
      <c r="D309" s="194" t="s">
        <v>414</v>
      </c>
      <c r="E309" s="189">
        <v>1</v>
      </c>
      <c r="F309" s="190" t="s">
        <v>926</v>
      </c>
      <c r="G309" s="194" t="s">
        <v>1083</v>
      </c>
      <c r="H309" s="194" t="s">
        <v>935</v>
      </c>
      <c r="I309" s="192">
        <v>28976</v>
      </c>
      <c r="J309" s="127"/>
    </row>
    <row r="310" spans="1:10" x14ac:dyDescent="0.15">
      <c r="A310" s="201"/>
      <c r="B310" s="193">
        <v>201</v>
      </c>
      <c r="C310" s="187" t="s">
        <v>1084</v>
      </c>
      <c r="D310" s="194" t="s">
        <v>414</v>
      </c>
      <c r="E310" s="189">
        <v>1</v>
      </c>
      <c r="F310" s="190" t="s">
        <v>926</v>
      </c>
      <c r="G310" s="194" t="s">
        <v>1083</v>
      </c>
      <c r="H310" s="194" t="s">
        <v>935</v>
      </c>
      <c r="I310" s="192">
        <v>28976</v>
      </c>
      <c r="J310" s="127"/>
    </row>
    <row r="311" spans="1:10" x14ac:dyDescent="0.15">
      <c r="A311" s="201"/>
      <c r="B311" s="193">
        <v>202</v>
      </c>
      <c r="C311" s="187" t="s">
        <v>1085</v>
      </c>
      <c r="D311" s="194" t="s">
        <v>414</v>
      </c>
      <c r="E311" s="189">
        <v>2</v>
      </c>
      <c r="F311" s="190" t="s">
        <v>926</v>
      </c>
      <c r="G311" s="194" t="s">
        <v>1083</v>
      </c>
      <c r="H311" s="194" t="s">
        <v>935</v>
      </c>
      <c r="I311" s="192">
        <v>28976</v>
      </c>
      <c r="J311" s="127"/>
    </row>
    <row r="312" spans="1:10" x14ac:dyDescent="0.15">
      <c r="A312" s="201"/>
      <c r="B312" s="193">
        <v>203</v>
      </c>
      <c r="C312" s="187" t="s">
        <v>1086</v>
      </c>
      <c r="D312" s="194" t="s">
        <v>414</v>
      </c>
      <c r="E312" s="189">
        <v>1</v>
      </c>
      <c r="F312" s="190" t="s">
        <v>926</v>
      </c>
      <c r="G312" s="194" t="s">
        <v>1083</v>
      </c>
      <c r="H312" s="194" t="s">
        <v>935</v>
      </c>
      <c r="I312" s="192">
        <v>28976</v>
      </c>
      <c r="J312" s="127"/>
    </row>
    <row r="313" spans="1:10" x14ac:dyDescent="0.15">
      <c r="A313" s="201"/>
      <c r="B313" s="193">
        <v>204</v>
      </c>
      <c r="C313" s="187" t="s">
        <v>1087</v>
      </c>
      <c r="D313" s="194" t="s">
        <v>414</v>
      </c>
      <c r="E313" s="189">
        <v>1</v>
      </c>
      <c r="F313" s="190" t="s">
        <v>926</v>
      </c>
      <c r="G313" s="194" t="s">
        <v>1083</v>
      </c>
      <c r="H313" s="194" t="s">
        <v>935</v>
      </c>
      <c r="I313" s="192">
        <v>28976</v>
      </c>
      <c r="J313" s="127"/>
    </row>
    <row r="314" spans="1:10" x14ac:dyDescent="0.15">
      <c r="A314" s="201"/>
      <c r="B314" s="193">
        <v>205</v>
      </c>
      <c r="C314" s="187" t="s">
        <v>596</v>
      </c>
      <c r="D314" s="194" t="s">
        <v>414</v>
      </c>
      <c r="E314" s="189">
        <v>25000</v>
      </c>
      <c r="F314" s="190" t="s">
        <v>64</v>
      </c>
      <c r="G314" s="194" t="s">
        <v>453</v>
      </c>
      <c r="H314" s="194" t="s">
        <v>483</v>
      </c>
      <c r="I314" s="192">
        <v>36117</v>
      </c>
      <c r="J314" s="127"/>
    </row>
    <row r="315" spans="1:10" x14ac:dyDescent="0.15">
      <c r="A315" s="201"/>
      <c r="B315" s="193">
        <v>206</v>
      </c>
      <c r="C315" s="187" t="s">
        <v>502</v>
      </c>
      <c r="D315" s="194" t="s">
        <v>941</v>
      </c>
      <c r="E315" s="189">
        <v>1</v>
      </c>
      <c r="F315" s="190" t="s">
        <v>926</v>
      </c>
      <c r="G315" s="194" t="s">
        <v>634</v>
      </c>
      <c r="H315" s="194" t="s">
        <v>622</v>
      </c>
      <c r="I315" s="192">
        <v>25332</v>
      </c>
      <c r="J315" s="127"/>
    </row>
    <row r="316" spans="1:10" x14ac:dyDescent="0.15">
      <c r="A316" s="201"/>
      <c r="B316" s="193">
        <v>207</v>
      </c>
      <c r="C316" s="187" t="s">
        <v>503</v>
      </c>
      <c r="D316" s="194" t="s">
        <v>941</v>
      </c>
      <c r="E316" s="189">
        <v>1</v>
      </c>
      <c r="F316" s="190" t="s">
        <v>926</v>
      </c>
      <c r="G316" s="194" t="s">
        <v>635</v>
      </c>
      <c r="H316" s="194" t="s">
        <v>725</v>
      </c>
      <c r="I316" s="192">
        <v>25332</v>
      </c>
      <c r="J316" s="127"/>
    </row>
    <row r="317" spans="1:10" x14ac:dyDescent="0.15">
      <c r="A317" s="201"/>
      <c r="B317" s="193">
        <v>208</v>
      </c>
      <c r="C317" s="187" t="s">
        <v>1088</v>
      </c>
      <c r="D317" s="194" t="s">
        <v>941</v>
      </c>
      <c r="E317" s="189">
        <v>1</v>
      </c>
      <c r="F317" s="190" t="s">
        <v>926</v>
      </c>
      <c r="G317" s="194" t="s">
        <v>1089</v>
      </c>
      <c r="H317" s="194" t="s">
        <v>1051</v>
      </c>
      <c r="I317" s="192">
        <v>25993</v>
      </c>
      <c r="J317" s="127"/>
    </row>
    <row r="318" spans="1:10" x14ac:dyDescent="0.15">
      <c r="A318" s="201"/>
      <c r="B318" s="193">
        <v>209</v>
      </c>
      <c r="C318" s="187" t="s">
        <v>1090</v>
      </c>
      <c r="D318" s="194" t="s">
        <v>941</v>
      </c>
      <c r="E318" s="189">
        <v>1</v>
      </c>
      <c r="F318" s="190" t="s">
        <v>606</v>
      </c>
      <c r="G318" s="194" t="s">
        <v>930</v>
      </c>
      <c r="H318" s="194" t="s">
        <v>935</v>
      </c>
      <c r="I318" s="192">
        <v>26390</v>
      </c>
      <c r="J318" s="127"/>
    </row>
    <row r="319" spans="1:10" x14ac:dyDescent="0.15">
      <c r="A319" s="201"/>
      <c r="B319" s="193">
        <v>210</v>
      </c>
      <c r="C319" s="187" t="s">
        <v>1152</v>
      </c>
      <c r="D319" s="194" t="s">
        <v>941</v>
      </c>
      <c r="E319" s="189">
        <v>1</v>
      </c>
      <c r="F319" s="190" t="s">
        <v>926</v>
      </c>
      <c r="G319" s="194"/>
      <c r="H319" s="194" t="s">
        <v>947</v>
      </c>
      <c r="I319" s="192">
        <v>26390</v>
      </c>
      <c r="J319" s="127"/>
    </row>
    <row r="320" spans="1:10" x14ac:dyDescent="0.15">
      <c r="A320" s="201"/>
      <c r="B320" s="193">
        <v>211</v>
      </c>
      <c r="C320" s="187" t="s">
        <v>1361</v>
      </c>
      <c r="D320" s="194" t="s">
        <v>941</v>
      </c>
      <c r="E320" s="189">
        <v>1</v>
      </c>
      <c r="F320" s="190" t="s">
        <v>606</v>
      </c>
      <c r="G320" s="194" t="s">
        <v>930</v>
      </c>
      <c r="H320" s="194" t="s">
        <v>932</v>
      </c>
      <c r="I320" s="192">
        <v>26390</v>
      </c>
      <c r="J320" s="127"/>
    </row>
    <row r="321" spans="1:10" x14ac:dyDescent="0.15">
      <c r="A321" s="201"/>
      <c r="B321" s="193">
        <v>212</v>
      </c>
      <c r="C321" s="187" t="s">
        <v>1091</v>
      </c>
      <c r="D321" s="194" t="s">
        <v>941</v>
      </c>
      <c r="E321" s="189">
        <v>1</v>
      </c>
      <c r="F321" s="190" t="s">
        <v>606</v>
      </c>
      <c r="G321" s="194" t="s">
        <v>975</v>
      </c>
      <c r="H321" s="194" t="s">
        <v>976</v>
      </c>
      <c r="I321" s="192">
        <v>26416</v>
      </c>
      <c r="J321" s="127"/>
    </row>
    <row r="322" spans="1:10" x14ac:dyDescent="0.15">
      <c r="A322" s="201"/>
      <c r="B322" s="193">
        <v>213</v>
      </c>
      <c r="C322" s="187" t="s">
        <v>1092</v>
      </c>
      <c r="D322" s="194" t="s">
        <v>941</v>
      </c>
      <c r="E322" s="189">
        <v>1</v>
      </c>
      <c r="F322" s="190" t="s">
        <v>926</v>
      </c>
      <c r="G322" s="194" t="s">
        <v>1093</v>
      </c>
      <c r="H322" s="194" t="s">
        <v>976</v>
      </c>
      <c r="I322" s="192">
        <v>26416</v>
      </c>
      <c r="J322" s="127"/>
    </row>
    <row r="323" spans="1:10" x14ac:dyDescent="0.15">
      <c r="A323" s="201"/>
      <c r="B323" s="193">
        <v>214</v>
      </c>
      <c r="C323" s="187" t="s">
        <v>526</v>
      </c>
      <c r="D323" s="194" t="s">
        <v>941</v>
      </c>
      <c r="E323" s="189">
        <v>1</v>
      </c>
      <c r="F323" s="190" t="s">
        <v>606</v>
      </c>
      <c r="G323" s="194" t="s">
        <v>651</v>
      </c>
      <c r="H323" s="194" t="s">
        <v>652</v>
      </c>
      <c r="I323" s="192">
        <v>26763</v>
      </c>
      <c r="J323" s="127"/>
    </row>
    <row r="324" spans="1:10" x14ac:dyDescent="0.15">
      <c r="A324" s="201"/>
      <c r="B324" s="193">
        <v>215</v>
      </c>
      <c r="C324" s="187" t="s">
        <v>530</v>
      </c>
      <c r="D324" s="194" t="s">
        <v>941</v>
      </c>
      <c r="E324" s="189">
        <v>1</v>
      </c>
      <c r="F324" s="190" t="s">
        <v>606</v>
      </c>
      <c r="G324" s="194" t="s">
        <v>451</v>
      </c>
      <c r="H324" s="194" t="s">
        <v>455</v>
      </c>
      <c r="I324" s="192">
        <v>27185</v>
      </c>
      <c r="J324" s="127"/>
    </row>
    <row r="325" spans="1:10" x14ac:dyDescent="0.15">
      <c r="A325" s="201"/>
      <c r="B325" s="193">
        <v>216</v>
      </c>
      <c r="C325" s="187" t="s">
        <v>1094</v>
      </c>
      <c r="D325" s="194" t="s">
        <v>941</v>
      </c>
      <c r="E325" s="189">
        <v>1</v>
      </c>
      <c r="F325" s="190" t="s">
        <v>926</v>
      </c>
      <c r="G325" s="194" t="s">
        <v>1095</v>
      </c>
      <c r="H325" s="194" t="s">
        <v>943</v>
      </c>
      <c r="I325" s="192">
        <v>27668</v>
      </c>
      <c r="J325" s="127"/>
    </row>
    <row r="326" spans="1:10" x14ac:dyDescent="0.15">
      <c r="A326" s="201"/>
      <c r="B326" s="193">
        <v>217</v>
      </c>
      <c r="C326" s="187" t="s">
        <v>1096</v>
      </c>
      <c r="D326" s="194" t="s">
        <v>941</v>
      </c>
      <c r="E326" s="189">
        <v>1</v>
      </c>
      <c r="F326" s="190" t="s">
        <v>606</v>
      </c>
      <c r="G326" s="194" t="s">
        <v>1097</v>
      </c>
      <c r="H326" s="194" t="s">
        <v>1098</v>
      </c>
      <c r="I326" s="192">
        <v>27930</v>
      </c>
      <c r="J326" s="127"/>
    </row>
    <row r="327" spans="1:10" x14ac:dyDescent="0.15">
      <c r="A327" s="201"/>
      <c r="B327" s="193">
        <v>218</v>
      </c>
      <c r="C327" s="187" t="s">
        <v>534</v>
      </c>
      <c r="D327" s="194" t="s">
        <v>941</v>
      </c>
      <c r="E327" s="189">
        <v>2</v>
      </c>
      <c r="F327" s="190" t="s">
        <v>606</v>
      </c>
      <c r="G327" s="194" t="s">
        <v>658</v>
      </c>
      <c r="H327" s="194" t="s">
        <v>659</v>
      </c>
      <c r="I327" s="192">
        <v>28202</v>
      </c>
      <c r="J327" s="127"/>
    </row>
    <row r="328" spans="1:10" x14ac:dyDescent="0.15">
      <c r="A328" s="201"/>
      <c r="B328" s="193">
        <v>219</v>
      </c>
      <c r="C328" s="187" t="s">
        <v>544</v>
      </c>
      <c r="D328" s="194" t="s">
        <v>941</v>
      </c>
      <c r="E328" s="189">
        <v>1</v>
      </c>
      <c r="F328" s="190" t="s">
        <v>926</v>
      </c>
      <c r="G328" s="194" t="s">
        <v>480</v>
      </c>
      <c r="H328" s="194" t="s">
        <v>481</v>
      </c>
      <c r="I328" s="192">
        <v>28954</v>
      </c>
      <c r="J328" s="127"/>
    </row>
    <row r="329" spans="1:10" x14ac:dyDescent="0.15">
      <c r="A329" s="201"/>
      <c r="B329" s="193">
        <v>220</v>
      </c>
      <c r="C329" s="187" t="s">
        <v>545</v>
      </c>
      <c r="D329" s="194" t="s">
        <v>941</v>
      </c>
      <c r="E329" s="189">
        <v>1</v>
      </c>
      <c r="F329" s="190" t="s">
        <v>926</v>
      </c>
      <c r="G329" s="194" t="s">
        <v>453</v>
      </c>
      <c r="H329" s="194" t="s">
        <v>456</v>
      </c>
      <c r="I329" s="192">
        <v>28954</v>
      </c>
      <c r="J329" s="127"/>
    </row>
    <row r="330" spans="1:10" x14ac:dyDescent="0.15">
      <c r="A330" s="201"/>
      <c r="B330" s="193">
        <v>221</v>
      </c>
      <c r="C330" s="187" t="s">
        <v>1099</v>
      </c>
      <c r="D330" s="194" t="s">
        <v>941</v>
      </c>
      <c r="E330" s="189">
        <v>1</v>
      </c>
      <c r="F330" s="190" t="s">
        <v>606</v>
      </c>
      <c r="G330" s="194" t="s">
        <v>453</v>
      </c>
      <c r="H330" s="194" t="s">
        <v>935</v>
      </c>
      <c r="I330" s="192">
        <v>28976</v>
      </c>
      <c r="J330" s="127"/>
    </row>
    <row r="331" spans="1:10" x14ac:dyDescent="0.15">
      <c r="A331" s="201"/>
      <c r="B331" s="193">
        <v>222</v>
      </c>
      <c r="C331" s="187" t="s">
        <v>1100</v>
      </c>
      <c r="D331" s="194" t="s">
        <v>941</v>
      </c>
      <c r="E331" s="189">
        <v>1</v>
      </c>
      <c r="F331" s="190" t="s">
        <v>606</v>
      </c>
      <c r="G331" s="194" t="s">
        <v>1101</v>
      </c>
      <c r="H331" s="194" t="s">
        <v>976</v>
      </c>
      <c r="I331" s="192">
        <v>29152</v>
      </c>
      <c r="J331" s="127"/>
    </row>
    <row r="332" spans="1:10" x14ac:dyDescent="0.15">
      <c r="A332" s="201"/>
      <c r="B332" s="193">
        <v>223</v>
      </c>
      <c r="C332" s="187" t="s">
        <v>1102</v>
      </c>
      <c r="D332" s="194" t="s">
        <v>941</v>
      </c>
      <c r="E332" s="189">
        <v>1</v>
      </c>
      <c r="F332" s="190" t="s">
        <v>606</v>
      </c>
      <c r="G332" s="194" t="s">
        <v>930</v>
      </c>
      <c r="H332" s="194" t="s">
        <v>1049</v>
      </c>
      <c r="I332" s="192">
        <v>29152</v>
      </c>
      <c r="J332" s="127"/>
    </row>
    <row r="333" spans="1:10" x14ac:dyDescent="0.15">
      <c r="A333" s="201"/>
      <c r="B333" s="193">
        <v>224</v>
      </c>
      <c r="C333" s="187" t="s">
        <v>1153</v>
      </c>
      <c r="D333" s="194" t="s">
        <v>941</v>
      </c>
      <c r="E333" s="189">
        <v>2</v>
      </c>
      <c r="F333" s="190" t="s">
        <v>606</v>
      </c>
      <c r="G333" s="194" t="s">
        <v>930</v>
      </c>
      <c r="H333" s="194" t="s">
        <v>978</v>
      </c>
      <c r="I333" s="192">
        <v>29337</v>
      </c>
      <c r="J333" s="127"/>
    </row>
    <row r="334" spans="1:10" x14ac:dyDescent="0.15">
      <c r="A334" s="201"/>
      <c r="B334" s="193">
        <v>225</v>
      </c>
      <c r="C334" s="187" t="s">
        <v>1103</v>
      </c>
      <c r="D334" s="194" t="s">
        <v>941</v>
      </c>
      <c r="E334" s="189">
        <v>1</v>
      </c>
      <c r="F334" s="190" t="s">
        <v>926</v>
      </c>
      <c r="G334" s="194" t="s">
        <v>930</v>
      </c>
      <c r="H334" s="194" t="s">
        <v>947</v>
      </c>
      <c r="I334" s="192">
        <v>29971</v>
      </c>
      <c r="J334" s="127"/>
    </row>
    <row r="335" spans="1:10" x14ac:dyDescent="0.15">
      <c r="A335" s="201"/>
      <c r="B335" s="193">
        <v>226</v>
      </c>
      <c r="C335" s="187" t="s">
        <v>1104</v>
      </c>
      <c r="D335" s="194" t="s">
        <v>941</v>
      </c>
      <c r="E335" s="189">
        <v>1</v>
      </c>
      <c r="F335" s="190" t="s">
        <v>926</v>
      </c>
      <c r="G335" s="194" t="s">
        <v>1105</v>
      </c>
      <c r="H335" s="194" t="s">
        <v>935</v>
      </c>
      <c r="I335" s="192">
        <v>30012</v>
      </c>
      <c r="J335" s="127"/>
    </row>
    <row r="336" spans="1:10" x14ac:dyDescent="0.15">
      <c r="A336" s="201"/>
      <c r="B336" s="193">
        <v>227</v>
      </c>
      <c r="C336" s="187" t="s">
        <v>1106</v>
      </c>
      <c r="D336" s="194" t="s">
        <v>941</v>
      </c>
      <c r="E336" s="189">
        <v>1</v>
      </c>
      <c r="F336" s="190" t="s">
        <v>606</v>
      </c>
      <c r="G336" s="194" t="s">
        <v>930</v>
      </c>
      <c r="H336" s="194" t="s">
        <v>943</v>
      </c>
      <c r="I336" s="192">
        <v>30512</v>
      </c>
      <c r="J336" s="127"/>
    </row>
    <row r="337" spans="1:10" x14ac:dyDescent="0.15">
      <c r="A337" s="201"/>
      <c r="B337" s="193">
        <v>228</v>
      </c>
      <c r="C337" s="187" t="s">
        <v>573</v>
      </c>
      <c r="D337" s="194" t="s">
        <v>941</v>
      </c>
      <c r="E337" s="189">
        <v>1</v>
      </c>
      <c r="F337" s="190" t="s">
        <v>606</v>
      </c>
      <c r="G337" s="194" t="s">
        <v>453</v>
      </c>
      <c r="H337" s="194" t="s">
        <v>727</v>
      </c>
      <c r="I337" s="192">
        <v>31296</v>
      </c>
      <c r="J337" s="127"/>
    </row>
    <row r="338" spans="1:10" x14ac:dyDescent="0.15">
      <c r="A338" s="201"/>
      <c r="B338" s="193">
        <v>229</v>
      </c>
      <c r="C338" s="187" t="s">
        <v>1107</v>
      </c>
      <c r="D338" s="194" t="s">
        <v>941</v>
      </c>
      <c r="E338" s="189">
        <v>5</v>
      </c>
      <c r="F338" s="190" t="s">
        <v>606</v>
      </c>
      <c r="G338" s="194" t="s">
        <v>1108</v>
      </c>
      <c r="H338" s="194" t="s">
        <v>1109</v>
      </c>
      <c r="I338" s="192">
        <v>32497</v>
      </c>
      <c r="J338" s="127"/>
    </row>
    <row r="339" spans="1:10" x14ac:dyDescent="0.15">
      <c r="A339" s="201"/>
      <c r="B339" s="193">
        <v>230</v>
      </c>
      <c r="C339" s="187" t="s">
        <v>1110</v>
      </c>
      <c r="D339" s="194" t="s">
        <v>941</v>
      </c>
      <c r="E339" s="189">
        <v>1</v>
      </c>
      <c r="F339" s="190" t="s">
        <v>926</v>
      </c>
      <c r="G339" s="194" t="s">
        <v>453</v>
      </c>
      <c r="H339" s="194" t="s">
        <v>1111</v>
      </c>
      <c r="I339" s="192">
        <v>32862</v>
      </c>
      <c r="J339" s="127"/>
    </row>
    <row r="340" spans="1:10" x14ac:dyDescent="0.15">
      <c r="A340" s="201"/>
      <c r="B340" s="193">
        <v>231</v>
      </c>
      <c r="C340" s="187" t="s">
        <v>1154</v>
      </c>
      <c r="D340" s="194" t="s">
        <v>941</v>
      </c>
      <c r="E340" s="189">
        <v>1</v>
      </c>
      <c r="F340" s="190" t="s">
        <v>606</v>
      </c>
      <c r="G340" s="194" t="s">
        <v>686</v>
      </c>
      <c r="H340" s="194" t="s">
        <v>670</v>
      </c>
      <c r="I340" s="192">
        <v>33737</v>
      </c>
      <c r="J340" s="127"/>
    </row>
    <row r="341" spans="1:10" x14ac:dyDescent="0.15">
      <c r="A341" s="201"/>
      <c r="B341" s="193">
        <v>232</v>
      </c>
      <c r="C341" s="187" t="s">
        <v>1112</v>
      </c>
      <c r="D341" s="194" t="s">
        <v>941</v>
      </c>
      <c r="E341" s="189">
        <v>1</v>
      </c>
      <c r="F341" s="190" t="s">
        <v>606</v>
      </c>
      <c r="G341" s="194" t="s">
        <v>1018</v>
      </c>
      <c r="H341" s="194" t="s">
        <v>1356</v>
      </c>
      <c r="I341" s="192">
        <v>35788</v>
      </c>
      <c r="J341" s="127"/>
    </row>
    <row r="342" spans="1:10" x14ac:dyDescent="0.15">
      <c r="A342" s="201"/>
      <c r="B342" s="193">
        <v>233</v>
      </c>
      <c r="C342" s="187" t="s">
        <v>595</v>
      </c>
      <c r="D342" s="194" t="s">
        <v>941</v>
      </c>
      <c r="E342" s="189">
        <v>104.1</v>
      </c>
      <c r="F342" s="190" t="s">
        <v>64</v>
      </c>
      <c r="G342" s="194" t="s">
        <v>1113</v>
      </c>
      <c r="H342" s="194" t="s">
        <v>456</v>
      </c>
      <c r="I342" s="192">
        <v>35930</v>
      </c>
      <c r="J342" s="127"/>
    </row>
    <row r="343" spans="1:10" x14ac:dyDescent="0.15">
      <c r="A343" s="201"/>
      <c r="B343" s="193">
        <v>234</v>
      </c>
      <c r="C343" s="187" t="s">
        <v>1114</v>
      </c>
      <c r="D343" s="194" t="s">
        <v>941</v>
      </c>
      <c r="E343" s="189">
        <v>1</v>
      </c>
      <c r="F343" s="190" t="s">
        <v>1115</v>
      </c>
      <c r="G343" s="194" t="s">
        <v>970</v>
      </c>
      <c r="H343" s="194" t="s">
        <v>717</v>
      </c>
      <c r="I343" s="192">
        <v>38764</v>
      </c>
      <c r="J343" s="127"/>
    </row>
    <row r="344" spans="1:10" ht="14.25" thickBot="1" x14ac:dyDescent="0.2">
      <c r="A344" s="201"/>
      <c r="B344" s="195">
        <v>235</v>
      </c>
      <c r="C344" s="196" t="s">
        <v>1116</v>
      </c>
      <c r="D344" s="197" t="s">
        <v>941</v>
      </c>
      <c r="E344" s="198">
        <v>1</v>
      </c>
      <c r="F344" s="199" t="s">
        <v>926</v>
      </c>
      <c r="G344" s="197" t="s">
        <v>453</v>
      </c>
      <c r="H344" s="197" t="s">
        <v>483</v>
      </c>
      <c r="I344" s="200">
        <v>38764</v>
      </c>
      <c r="J344" s="127"/>
    </row>
    <row r="345" spans="1:10" x14ac:dyDescent="0.15">
      <c r="A345" s="201"/>
      <c r="B345" s="201" t="s">
        <v>769</v>
      </c>
      <c r="C345" s="183"/>
      <c r="D345" s="183"/>
      <c r="E345" s="183"/>
      <c r="F345" s="183"/>
      <c r="G345" s="183"/>
      <c r="H345" s="183"/>
      <c r="I345" s="183"/>
      <c r="J345" s="127"/>
    </row>
  </sheetData>
  <mergeCells count="24">
    <mergeCell ref="H229:I229"/>
    <mergeCell ref="E230:F230"/>
    <mergeCell ref="H303:I303"/>
    <mergeCell ref="H34:I34"/>
    <mergeCell ref="H51:I51"/>
    <mergeCell ref="H57:I57"/>
    <mergeCell ref="H81:I81"/>
    <mergeCell ref="H92:I92"/>
    <mergeCell ref="H96:I96"/>
    <mergeCell ref="H154:I154"/>
    <mergeCell ref="H3:I3"/>
    <mergeCell ref="E4:F4"/>
    <mergeCell ref="B20:B21"/>
    <mergeCell ref="C20:C21"/>
    <mergeCell ref="H28:I28"/>
    <mergeCell ref="E29:F29"/>
    <mergeCell ref="E35:F35"/>
    <mergeCell ref="E52:F52"/>
    <mergeCell ref="E58:F58"/>
    <mergeCell ref="E304:F304"/>
    <mergeCell ref="E82:F82"/>
    <mergeCell ref="E93:F93"/>
    <mergeCell ref="E97:F97"/>
    <mergeCell ref="E155:F155"/>
  </mergeCells>
  <phoneticPr fontId="9"/>
  <pageMargins left="0.70866141732283472" right="0.70866141732283472" top="0.74803149606299213" bottom="0.74803149606299213" header="0.31496062992125984" footer="0.31496062992125984"/>
  <headerFooter>
    <oddHeader>&amp;R&amp;D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CFFCC"/>
    <pageSetUpPr fitToPage="1"/>
  </sheetPr>
  <dimension ref="B2:L20"/>
  <sheetViews>
    <sheetView zoomScaleSheetLayoutView="100" workbookViewId="0">
      <selection activeCell="B3" sqref="B3:L20"/>
    </sheetView>
  </sheetViews>
  <sheetFormatPr defaultColWidth="2.625" defaultRowHeight="13.5" x14ac:dyDescent="0.15"/>
  <cols>
    <col min="1" max="1" width="2.625" style="1"/>
    <col min="2" max="2" width="11" style="1" bestFit="1" customWidth="1"/>
    <col min="3" max="3" width="9" style="1" bestFit="1" customWidth="1"/>
    <col min="4" max="9" width="7.625" style="1" customWidth="1"/>
    <col min="10" max="12" width="5.25" style="1" customWidth="1"/>
    <col min="13" max="16384" width="2.625" style="1"/>
  </cols>
  <sheetData>
    <row r="2" spans="2:12" x14ac:dyDescent="0.15">
      <c r="B2" s="7" t="s">
        <v>900</v>
      </c>
    </row>
    <row r="3" spans="2:12" ht="14.25" thickBot="1" x14ac:dyDescent="0.2">
      <c r="I3" s="215">
        <f>年度表!$A5</f>
        <v>44566</v>
      </c>
      <c r="J3" s="216"/>
      <c r="K3" s="216"/>
      <c r="L3" s="216"/>
    </row>
    <row r="4" spans="2:12" x14ac:dyDescent="0.15">
      <c r="B4" s="217" t="s">
        <v>23</v>
      </c>
      <c r="C4" s="219" t="s">
        <v>49</v>
      </c>
      <c r="D4" s="221" t="s">
        <v>50</v>
      </c>
      <c r="E4" s="222"/>
      <c r="F4" s="221" t="s">
        <v>54</v>
      </c>
      <c r="G4" s="222"/>
      <c r="H4" s="221" t="s">
        <v>57</v>
      </c>
      <c r="I4" s="222"/>
      <c r="J4" s="221" t="s">
        <v>60</v>
      </c>
      <c r="K4" s="221"/>
      <c r="L4" s="222"/>
    </row>
    <row r="5" spans="2:12" x14ac:dyDescent="0.15">
      <c r="B5" s="226"/>
      <c r="C5" s="227"/>
      <c r="D5" s="223" t="s">
        <v>51</v>
      </c>
      <c r="E5" s="225" t="s">
        <v>52</v>
      </c>
      <c r="F5" s="223" t="s">
        <v>55</v>
      </c>
      <c r="G5" s="224" t="s">
        <v>56</v>
      </c>
      <c r="H5" s="228" t="s">
        <v>58</v>
      </c>
      <c r="I5" s="224" t="s">
        <v>59</v>
      </c>
      <c r="J5" s="223" t="s">
        <v>61</v>
      </c>
      <c r="K5" s="223" t="s">
        <v>62</v>
      </c>
      <c r="L5" s="225" t="s">
        <v>63</v>
      </c>
    </row>
    <row r="6" spans="2:12" x14ac:dyDescent="0.15">
      <c r="B6" s="218"/>
      <c r="C6" s="220"/>
      <c r="D6" s="223"/>
      <c r="E6" s="225"/>
      <c r="F6" s="223"/>
      <c r="G6" s="225"/>
      <c r="H6" s="223"/>
      <c r="I6" s="225"/>
      <c r="J6" s="223"/>
      <c r="K6" s="223"/>
      <c r="L6" s="225"/>
    </row>
    <row r="7" spans="2:12" x14ac:dyDescent="0.15">
      <c r="B7" s="5"/>
      <c r="C7" s="136"/>
      <c r="D7" s="136" t="s">
        <v>53</v>
      </c>
      <c r="E7" s="136" t="s">
        <v>53</v>
      </c>
      <c r="F7" s="136" t="s">
        <v>64</v>
      </c>
      <c r="G7" s="136" t="s">
        <v>64</v>
      </c>
      <c r="H7" s="136" t="s">
        <v>64</v>
      </c>
      <c r="I7" s="136" t="s">
        <v>64</v>
      </c>
      <c r="J7" s="136" t="s">
        <v>1365</v>
      </c>
      <c r="K7" s="136" t="s">
        <v>1365</v>
      </c>
      <c r="L7" s="136" t="s">
        <v>1365</v>
      </c>
    </row>
    <row r="8" spans="2:12" x14ac:dyDescent="0.15">
      <c r="B8" s="44" t="s">
        <v>66</v>
      </c>
      <c r="C8" s="3" t="s">
        <v>1128</v>
      </c>
      <c r="D8" s="3">
        <v>19</v>
      </c>
      <c r="E8" s="3">
        <v>24</v>
      </c>
      <c r="F8" s="3">
        <v>10382</v>
      </c>
      <c r="G8" s="3">
        <v>3823</v>
      </c>
      <c r="H8" s="3">
        <v>13400</v>
      </c>
      <c r="I8" s="3">
        <v>27187</v>
      </c>
      <c r="J8" s="3">
        <v>25</v>
      </c>
      <c r="K8" s="3">
        <v>17</v>
      </c>
      <c r="L8" s="9">
        <v>1.5</v>
      </c>
    </row>
    <row r="9" spans="2:12" x14ac:dyDescent="0.15">
      <c r="B9" s="44" t="s">
        <v>67</v>
      </c>
      <c r="C9" s="3" t="s">
        <v>1128</v>
      </c>
      <c r="D9" s="3">
        <v>12</v>
      </c>
      <c r="E9" s="3">
        <v>13</v>
      </c>
      <c r="F9" s="3">
        <v>5348</v>
      </c>
      <c r="G9" s="3">
        <v>2238</v>
      </c>
      <c r="H9" s="3">
        <v>6194</v>
      </c>
      <c r="I9" s="3">
        <v>6014</v>
      </c>
      <c r="J9" s="3" t="s">
        <v>21</v>
      </c>
      <c r="K9" s="3" t="s">
        <v>21</v>
      </c>
      <c r="L9" s="9" t="s">
        <v>21</v>
      </c>
    </row>
    <row r="10" spans="2:12" x14ac:dyDescent="0.15">
      <c r="B10" s="44" t="s">
        <v>68</v>
      </c>
      <c r="C10" s="3" t="s">
        <v>1128</v>
      </c>
      <c r="D10" s="3">
        <v>15</v>
      </c>
      <c r="E10" s="3">
        <v>22</v>
      </c>
      <c r="F10" s="3">
        <v>6459</v>
      </c>
      <c r="G10" s="3">
        <v>2932</v>
      </c>
      <c r="H10" s="3">
        <v>9735</v>
      </c>
      <c r="I10" s="3">
        <v>12038</v>
      </c>
      <c r="J10" s="3">
        <v>25</v>
      </c>
      <c r="K10" s="3">
        <v>14</v>
      </c>
      <c r="L10" s="9">
        <v>1.3</v>
      </c>
    </row>
    <row r="11" spans="2:12" x14ac:dyDescent="0.15">
      <c r="B11" s="44" t="s">
        <v>69</v>
      </c>
      <c r="C11" s="3" t="s">
        <v>1284</v>
      </c>
      <c r="D11" s="3">
        <v>21</v>
      </c>
      <c r="E11" s="3">
        <v>19</v>
      </c>
      <c r="F11" s="3">
        <v>7645</v>
      </c>
      <c r="G11" s="3">
        <v>3450</v>
      </c>
      <c r="H11" s="3">
        <v>10541</v>
      </c>
      <c r="I11" s="3">
        <v>14413</v>
      </c>
      <c r="J11" s="3">
        <v>25</v>
      </c>
      <c r="K11" s="3">
        <v>14</v>
      </c>
      <c r="L11" s="9">
        <v>1.4</v>
      </c>
    </row>
    <row r="12" spans="2:12" x14ac:dyDescent="0.15">
      <c r="B12" s="44" t="s">
        <v>70</v>
      </c>
      <c r="C12" s="3" t="s">
        <v>1291</v>
      </c>
      <c r="D12" s="3">
        <v>18</v>
      </c>
      <c r="E12" s="3">
        <v>20</v>
      </c>
      <c r="F12" s="3">
        <v>6390</v>
      </c>
      <c r="G12" s="3">
        <v>1121</v>
      </c>
      <c r="H12" s="3">
        <v>15442</v>
      </c>
      <c r="I12" s="3">
        <v>13371</v>
      </c>
      <c r="J12" s="3">
        <v>25</v>
      </c>
      <c r="K12" s="3">
        <v>15</v>
      </c>
      <c r="L12" s="9">
        <v>1.5</v>
      </c>
    </row>
    <row r="13" spans="2:12" x14ac:dyDescent="0.15">
      <c r="B13" s="44" t="s">
        <v>71</v>
      </c>
      <c r="C13" s="3" t="s">
        <v>1129</v>
      </c>
      <c r="D13" s="3">
        <v>21</v>
      </c>
      <c r="E13" s="3">
        <v>22</v>
      </c>
      <c r="F13" s="3">
        <v>8064</v>
      </c>
      <c r="G13" s="3">
        <v>3405</v>
      </c>
      <c r="H13" s="3">
        <v>14388</v>
      </c>
      <c r="I13" s="3">
        <v>27537</v>
      </c>
      <c r="J13" s="3">
        <v>25</v>
      </c>
      <c r="K13" s="3">
        <v>17</v>
      </c>
      <c r="L13" s="9">
        <v>1.4</v>
      </c>
    </row>
    <row r="14" spans="2:12" x14ac:dyDescent="0.15">
      <c r="B14" s="44" t="s">
        <v>72</v>
      </c>
      <c r="C14" s="3" t="s">
        <v>751</v>
      </c>
      <c r="D14" s="3">
        <v>15</v>
      </c>
      <c r="E14" s="3">
        <v>21</v>
      </c>
      <c r="F14" s="3">
        <v>7229</v>
      </c>
      <c r="G14" s="3">
        <v>1845</v>
      </c>
      <c r="H14" s="3">
        <v>13700</v>
      </c>
      <c r="I14" s="3">
        <v>17710</v>
      </c>
      <c r="J14" s="3">
        <v>25</v>
      </c>
      <c r="K14" s="3">
        <v>17</v>
      </c>
      <c r="L14" s="9">
        <v>1.3</v>
      </c>
    </row>
    <row r="15" spans="2:12" x14ac:dyDescent="0.15">
      <c r="B15" s="44" t="s">
        <v>73</v>
      </c>
      <c r="C15" s="3" t="s">
        <v>1128</v>
      </c>
      <c r="D15" s="3">
        <v>10</v>
      </c>
      <c r="E15" s="3">
        <v>14</v>
      </c>
      <c r="F15" s="3">
        <v>6216</v>
      </c>
      <c r="G15" s="3">
        <v>1485</v>
      </c>
      <c r="H15" s="3">
        <v>11998</v>
      </c>
      <c r="I15" s="3">
        <v>20071</v>
      </c>
      <c r="J15" s="3">
        <v>25</v>
      </c>
      <c r="K15" s="3">
        <v>17</v>
      </c>
      <c r="L15" s="9">
        <v>1.4</v>
      </c>
    </row>
    <row r="16" spans="2:12" x14ac:dyDescent="0.15">
      <c r="B16" s="44" t="s">
        <v>32</v>
      </c>
      <c r="C16" s="3" t="s">
        <v>1130</v>
      </c>
      <c r="D16" s="3">
        <v>12</v>
      </c>
      <c r="E16" s="3">
        <v>18</v>
      </c>
      <c r="F16" s="3">
        <v>6041</v>
      </c>
      <c r="G16" s="3">
        <v>1316</v>
      </c>
      <c r="H16" s="3">
        <v>9565</v>
      </c>
      <c r="I16" s="3">
        <v>19612</v>
      </c>
      <c r="J16" s="3">
        <v>25</v>
      </c>
      <c r="K16" s="3">
        <v>15</v>
      </c>
      <c r="L16" s="9">
        <v>1.3</v>
      </c>
    </row>
    <row r="17" spans="2:12" x14ac:dyDescent="0.15">
      <c r="B17" s="44" t="s">
        <v>74</v>
      </c>
      <c r="C17" s="3" t="s">
        <v>1131</v>
      </c>
      <c r="D17" s="3">
        <v>11</v>
      </c>
      <c r="E17" s="3">
        <v>16</v>
      </c>
      <c r="F17" s="3">
        <v>6603</v>
      </c>
      <c r="G17" s="3">
        <v>2216</v>
      </c>
      <c r="H17" s="3">
        <v>16293</v>
      </c>
      <c r="I17" s="3">
        <v>18830</v>
      </c>
      <c r="J17" s="3">
        <v>25</v>
      </c>
      <c r="K17" s="3">
        <v>15</v>
      </c>
      <c r="L17" s="9">
        <v>1.4</v>
      </c>
    </row>
    <row r="18" spans="2:12" x14ac:dyDescent="0.15">
      <c r="B18" s="44" t="s">
        <v>47</v>
      </c>
      <c r="C18" s="3" t="s">
        <v>1288</v>
      </c>
      <c r="D18" s="3">
        <v>3</v>
      </c>
      <c r="E18" s="3">
        <v>4</v>
      </c>
      <c r="F18" s="3">
        <v>1517</v>
      </c>
      <c r="G18" s="3">
        <v>838</v>
      </c>
      <c r="H18" s="3">
        <v>3768</v>
      </c>
      <c r="I18" s="3">
        <v>5216</v>
      </c>
      <c r="J18" s="3" t="s">
        <v>21</v>
      </c>
      <c r="K18" s="3" t="s">
        <v>21</v>
      </c>
      <c r="L18" s="9" t="s">
        <v>21</v>
      </c>
    </row>
    <row r="19" spans="2:12" ht="14.25" thickBot="1" x14ac:dyDescent="0.2">
      <c r="B19" s="8" t="s">
        <v>65</v>
      </c>
      <c r="C19" s="119" t="s">
        <v>1132</v>
      </c>
      <c r="D19" s="119">
        <v>11</v>
      </c>
      <c r="E19" s="119">
        <v>12</v>
      </c>
      <c r="F19" s="119">
        <v>5470</v>
      </c>
      <c r="G19" s="119">
        <v>2644</v>
      </c>
      <c r="H19" s="119">
        <v>17463</v>
      </c>
      <c r="I19" s="119">
        <v>14895</v>
      </c>
      <c r="J19" s="119">
        <v>25</v>
      </c>
      <c r="K19" s="119">
        <v>15</v>
      </c>
      <c r="L19" s="143">
        <v>1.2</v>
      </c>
    </row>
    <row r="20" spans="2:12" x14ac:dyDescent="0.15">
      <c r="B20" s="56" t="s">
        <v>1290</v>
      </c>
    </row>
  </sheetData>
  <mergeCells count="16">
    <mergeCell ref="B4:B6"/>
    <mergeCell ref="C4:C6"/>
    <mergeCell ref="D4:E4"/>
    <mergeCell ref="F4:G4"/>
    <mergeCell ref="H4:I4"/>
    <mergeCell ref="H5:H6"/>
    <mergeCell ref="I5:I6"/>
    <mergeCell ref="I3:L3"/>
    <mergeCell ref="J4:L4"/>
    <mergeCell ref="D5:D6"/>
    <mergeCell ref="E5:E6"/>
    <mergeCell ref="F5:F6"/>
    <mergeCell ref="G5:G6"/>
    <mergeCell ref="J5:J6"/>
    <mergeCell ref="K5:K6"/>
    <mergeCell ref="L5:L6"/>
  </mergeCells>
  <phoneticPr fontId="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  <pageSetUpPr fitToPage="1"/>
  </sheetPr>
  <dimension ref="B2:AH50"/>
  <sheetViews>
    <sheetView zoomScaleNormal="100" zoomScaleSheetLayoutView="100" workbookViewId="0">
      <selection activeCell="B3" sqref="B3:AC50"/>
    </sheetView>
  </sheetViews>
  <sheetFormatPr defaultColWidth="2.625" defaultRowHeight="13.5" x14ac:dyDescent="0.15"/>
  <cols>
    <col min="1" max="1" width="2.625" style="1"/>
    <col min="2" max="2" width="11.125" style="1" customWidth="1"/>
    <col min="3" max="3" width="3.5" style="1" bestFit="1" customWidth="1"/>
    <col min="4" max="4" width="4.5" style="1" bestFit="1" customWidth="1"/>
    <col min="5" max="6" width="4.5" style="1" customWidth="1"/>
    <col min="7" max="7" width="7.125" style="1" bestFit="1" customWidth="1"/>
    <col min="8" max="8" width="6.125" style="1" bestFit="1" customWidth="1"/>
    <col min="9" max="9" width="5.375" style="1" bestFit="1" customWidth="1"/>
    <col min="10" max="11" width="6.125" style="1" bestFit="1" customWidth="1"/>
    <col min="12" max="12" width="3.5" style="1" customWidth="1"/>
    <col min="13" max="13" width="6.125" style="1" bestFit="1" customWidth="1"/>
    <col min="14" max="14" width="5.375" style="1" bestFit="1" customWidth="1"/>
    <col min="15" max="15" width="3.5" style="1" bestFit="1" customWidth="1"/>
    <col min="16" max="16" width="6.125" style="1" bestFit="1" customWidth="1"/>
    <col min="17" max="17" width="5.375" style="1" bestFit="1" customWidth="1"/>
    <col min="18" max="18" width="3.5" style="1" bestFit="1" customWidth="1"/>
    <col min="19" max="19" width="6.125" style="1" bestFit="1" customWidth="1"/>
    <col min="20" max="20" width="5.375" style="1" bestFit="1" customWidth="1"/>
    <col min="21" max="21" width="3.5" style="1" bestFit="1" customWidth="1"/>
    <col min="22" max="22" width="6.125" style="1" bestFit="1" customWidth="1"/>
    <col min="23" max="23" width="5.375" style="1" bestFit="1" customWidth="1"/>
    <col min="24" max="24" width="3.5" style="1" bestFit="1" customWidth="1"/>
    <col min="25" max="25" width="6.125" style="1" bestFit="1" customWidth="1"/>
    <col min="26" max="26" width="5.375" style="1" bestFit="1" customWidth="1"/>
    <col min="27" max="27" width="3.5" style="1" customWidth="1"/>
    <col min="28" max="28" width="6.125" style="1" bestFit="1" customWidth="1"/>
    <col min="29" max="29" width="5.375" style="1" bestFit="1" customWidth="1"/>
    <col min="30" max="30" width="2.625" style="1"/>
    <col min="31" max="31" width="3.5" style="1" bestFit="1" customWidth="1"/>
    <col min="32" max="33" width="6.5" style="1" customWidth="1"/>
    <col min="34" max="34" width="6.5" style="1" bestFit="1" customWidth="1"/>
    <col min="35" max="16384" width="2.625" style="1"/>
  </cols>
  <sheetData>
    <row r="2" spans="2:33" x14ac:dyDescent="0.15">
      <c r="B2" s="7" t="s">
        <v>901</v>
      </c>
    </row>
    <row r="3" spans="2:33" ht="14.25" thickBot="1" x14ac:dyDescent="0.2">
      <c r="AC3" s="6" t="s">
        <v>84</v>
      </c>
    </row>
    <row r="4" spans="2:33" ht="13.5" customHeight="1" x14ac:dyDescent="0.15">
      <c r="B4" s="217" t="s">
        <v>97</v>
      </c>
      <c r="C4" s="229" t="s">
        <v>75</v>
      </c>
      <c r="D4" s="221" t="s">
        <v>76</v>
      </c>
      <c r="E4" s="221"/>
      <c r="F4" s="222"/>
      <c r="G4" s="235" t="s">
        <v>79</v>
      </c>
      <c r="H4" s="222" t="s">
        <v>80</v>
      </c>
      <c r="I4" s="239"/>
      <c r="J4" s="239"/>
      <c r="K4" s="240"/>
      <c r="L4" s="222" t="s">
        <v>85</v>
      </c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</row>
    <row r="5" spans="2:33" x14ac:dyDescent="0.15">
      <c r="B5" s="226"/>
      <c r="C5" s="230"/>
      <c r="D5" s="232" t="s">
        <v>77</v>
      </c>
      <c r="E5" s="232" t="s">
        <v>78</v>
      </c>
      <c r="F5" s="233" t="s">
        <v>1156</v>
      </c>
      <c r="G5" s="227"/>
      <c r="H5" s="236" t="s">
        <v>81</v>
      </c>
      <c r="I5" s="10"/>
      <c r="J5" s="236" t="s">
        <v>82</v>
      </c>
      <c r="K5" s="236" t="s">
        <v>83</v>
      </c>
      <c r="L5" s="238" t="s">
        <v>86</v>
      </c>
      <c r="M5" s="244"/>
      <c r="N5" s="245"/>
      <c r="O5" s="238" t="s">
        <v>87</v>
      </c>
      <c r="P5" s="244"/>
      <c r="Q5" s="245"/>
      <c r="R5" s="238" t="s">
        <v>88</v>
      </c>
      <c r="S5" s="244"/>
      <c r="T5" s="245"/>
      <c r="U5" s="238" t="s">
        <v>89</v>
      </c>
      <c r="V5" s="244"/>
      <c r="W5" s="245"/>
      <c r="X5" s="238" t="s">
        <v>90</v>
      </c>
      <c r="Y5" s="244"/>
      <c r="Z5" s="245"/>
      <c r="AA5" s="225" t="s">
        <v>91</v>
      </c>
      <c r="AB5" s="249"/>
      <c r="AC5" s="249"/>
    </row>
    <row r="6" spans="2:33" ht="13.5" customHeight="1" x14ac:dyDescent="0.15">
      <c r="B6" s="226"/>
      <c r="C6" s="230"/>
      <c r="D6" s="232"/>
      <c r="E6" s="232"/>
      <c r="F6" s="233"/>
      <c r="G6" s="227"/>
      <c r="H6" s="237"/>
      <c r="I6" s="11"/>
      <c r="J6" s="237"/>
      <c r="K6" s="237"/>
      <c r="L6" s="246" t="s">
        <v>76</v>
      </c>
      <c r="M6" s="236" t="s">
        <v>80</v>
      </c>
      <c r="N6" s="12"/>
      <c r="O6" s="246" t="s">
        <v>76</v>
      </c>
      <c r="P6" s="236" t="s">
        <v>80</v>
      </c>
      <c r="Q6" s="12"/>
      <c r="R6" s="246" t="s">
        <v>76</v>
      </c>
      <c r="S6" s="236" t="s">
        <v>80</v>
      </c>
      <c r="T6" s="12"/>
      <c r="U6" s="246" t="s">
        <v>76</v>
      </c>
      <c r="V6" s="236" t="s">
        <v>80</v>
      </c>
      <c r="W6" s="12"/>
      <c r="X6" s="246" t="s">
        <v>76</v>
      </c>
      <c r="Y6" s="236" t="s">
        <v>80</v>
      </c>
      <c r="Z6" s="12"/>
      <c r="AA6" s="246" t="s">
        <v>76</v>
      </c>
      <c r="AB6" s="236" t="s">
        <v>80</v>
      </c>
      <c r="AC6" s="13"/>
    </row>
    <row r="7" spans="2:33" ht="13.5" customHeight="1" x14ac:dyDescent="0.15">
      <c r="B7" s="226"/>
      <c r="C7" s="230"/>
      <c r="D7" s="232"/>
      <c r="E7" s="232"/>
      <c r="F7" s="233"/>
      <c r="G7" s="227"/>
      <c r="H7" s="237"/>
      <c r="I7" s="241" t="s">
        <v>1157</v>
      </c>
      <c r="J7" s="237"/>
      <c r="K7" s="237"/>
      <c r="L7" s="247"/>
      <c r="M7" s="237"/>
      <c r="N7" s="241" t="s">
        <v>1157</v>
      </c>
      <c r="O7" s="247"/>
      <c r="P7" s="237"/>
      <c r="Q7" s="241" t="s">
        <v>1157</v>
      </c>
      <c r="R7" s="247"/>
      <c r="S7" s="237"/>
      <c r="T7" s="241" t="s">
        <v>1157</v>
      </c>
      <c r="U7" s="247"/>
      <c r="V7" s="237"/>
      <c r="W7" s="241" t="s">
        <v>1157</v>
      </c>
      <c r="X7" s="247"/>
      <c r="Y7" s="237"/>
      <c r="Z7" s="241" t="s">
        <v>1157</v>
      </c>
      <c r="AA7" s="247"/>
      <c r="AB7" s="237"/>
      <c r="AC7" s="250" t="s">
        <v>1157</v>
      </c>
    </row>
    <row r="8" spans="2:33" x14ac:dyDescent="0.15">
      <c r="B8" s="226"/>
      <c r="C8" s="230"/>
      <c r="D8" s="232"/>
      <c r="E8" s="232"/>
      <c r="F8" s="233"/>
      <c r="G8" s="227"/>
      <c r="H8" s="237"/>
      <c r="I8" s="242"/>
      <c r="J8" s="237"/>
      <c r="K8" s="237"/>
      <c r="L8" s="247"/>
      <c r="M8" s="237"/>
      <c r="N8" s="242"/>
      <c r="O8" s="247"/>
      <c r="P8" s="237"/>
      <c r="Q8" s="242"/>
      <c r="R8" s="247"/>
      <c r="S8" s="237"/>
      <c r="T8" s="242"/>
      <c r="U8" s="247"/>
      <c r="V8" s="237"/>
      <c r="W8" s="242"/>
      <c r="X8" s="247"/>
      <c r="Y8" s="237"/>
      <c r="Z8" s="242"/>
      <c r="AA8" s="247"/>
      <c r="AB8" s="237"/>
      <c r="AC8" s="251"/>
    </row>
    <row r="9" spans="2:33" x14ac:dyDescent="0.15">
      <c r="B9" s="218"/>
      <c r="C9" s="231"/>
      <c r="D9" s="232"/>
      <c r="E9" s="232"/>
      <c r="F9" s="234"/>
      <c r="G9" s="220"/>
      <c r="H9" s="238"/>
      <c r="I9" s="243"/>
      <c r="J9" s="238"/>
      <c r="K9" s="238"/>
      <c r="L9" s="248"/>
      <c r="M9" s="238"/>
      <c r="N9" s="243"/>
      <c r="O9" s="248"/>
      <c r="P9" s="238"/>
      <c r="Q9" s="243"/>
      <c r="R9" s="248"/>
      <c r="S9" s="238"/>
      <c r="T9" s="243"/>
      <c r="U9" s="248"/>
      <c r="V9" s="238"/>
      <c r="W9" s="243"/>
      <c r="X9" s="248"/>
      <c r="Y9" s="238"/>
      <c r="Z9" s="243"/>
      <c r="AA9" s="248"/>
      <c r="AB9" s="238"/>
      <c r="AC9" s="252"/>
    </row>
    <row r="10" spans="2:33" x14ac:dyDescent="0.15">
      <c r="B10" s="5"/>
      <c r="C10" s="4" t="s">
        <v>92</v>
      </c>
      <c r="D10" s="4"/>
      <c r="E10" s="4"/>
      <c r="F10" s="4"/>
      <c r="G10" s="4" t="s">
        <v>93</v>
      </c>
      <c r="H10" s="4" t="s">
        <v>93</v>
      </c>
      <c r="I10" s="4" t="s">
        <v>93</v>
      </c>
      <c r="J10" s="4" t="s">
        <v>93</v>
      </c>
      <c r="K10" s="4" t="s">
        <v>93</v>
      </c>
      <c r="L10" s="4"/>
      <c r="M10" s="4" t="s">
        <v>93</v>
      </c>
      <c r="N10" s="4" t="s">
        <v>93</v>
      </c>
      <c r="O10" s="4"/>
      <c r="P10" s="4" t="s">
        <v>93</v>
      </c>
      <c r="Q10" s="4" t="s">
        <v>93</v>
      </c>
      <c r="R10" s="4"/>
      <c r="S10" s="4" t="s">
        <v>93</v>
      </c>
      <c r="T10" s="4" t="s">
        <v>93</v>
      </c>
      <c r="U10" s="4"/>
      <c r="V10" s="4" t="s">
        <v>93</v>
      </c>
      <c r="W10" s="4" t="s">
        <v>93</v>
      </c>
      <c r="X10" s="4"/>
      <c r="Y10" s="4" t="s">
        <v>93</v>
      </c>
      <c r="Z10" s="4" t="s">
        <v>93</v>
      </c>
      <c r="AA10" s="4"/>
      <c r="AB10" s="4" t="s">
        <v>93</v>
      </c>
      <c r="AC10" s="4" t="s">
        <v>93</v>
      </c>
    </row>
    <row r="11" spans="2:33" x14ac:dyDescent="0.15">
      <c r="B11" s="92">
        <f>年度表!$A1</f>
        <v>43102</v>
      </c>
      <c r="C11" s="3">
        <v>25</v>
      </c>
      <c r="D11" s="3">
        <v>303</v>
      </c>
      <c r="E11" s="3">
        <v>1</v>
      </c>
      <c r="F11" s="3">
        <v>63</v>
      </c>
      <c r="G11" s="9">
        <v>25.610561000000001</v>
      </c>
      <c r="H11" s="3">
        <v>8098</v>
      </c>
      <c r="I11" s="3">
        <v>338</v>
      </c>
      <c r="J11" s="3">
        <v>4143</v>
      </c>
      <c r="K11" s="3">
        <v>3955</v>
      </c>
      <c r="L11" s="3">
        <v>51</v>
      </c>
      <c r="M11" s="3">
        <v>1322</v>
      </c>
      <c r="N11" s="3">
        <v>41</v>
      </c>
      <c r="O11" s="3">
        <v>50</v>
      </c>
      <c r="P11" s="3">
        <v>1340</v>
      </c>
      <c r="Q11" s="3">
        <v>53</v>
      </c>
      <c r="R11" s="3">
        <v>49</v>
      </c>
      <c r="S11" s="3">
        <v>1294</v>
      </c>
      <c r="T11" s="3">
        <v>56</v>
      </c>
      <c r="U11" s="3">
        <v>51</v>
      </c>
      <c r="V11" s="3">
        <v>1357</v>
      </c>
      <c r="W11" s="3">
        <v>67</v>
      </c>
      <c r="X11" s="3">
        <v>52</v>
      </c>
      <c r="Y11" s="3">
        <v>1395</v>
      </c>
      <c r="Z11" s="3">
        <v>53</v>
      </c>
      <c r="AA11" s="3">
        <v>50</v>
      </c>
      <c r="AB11" s="3">
        <v>1390</v>
      </c>
      <c r="AC11" s="3">
        <v>68</v>
      </c>
    </row>
    <row r="12" spans="2:33" x14ac:dyDescent="0.15">
      <c r="B12" s="92">
        <f>年度表!$A2</f>
        <v>43468</v>
      </c>
      <c r="C12" s="3">
        <v>25</v>
      </c>
      <c r="D12" s="3">
        <v>298</v>
      </c>
      <c r="E12" s="3">
        <v>2</v>
      </c>
      <c r="F12" s="3">
        <v>66</v>
      </c>
      <c r="G12" s="9">
        <v>25.630872483221477</v>
      </c>
      <c r="H12" s="3">
        <v>8007</v>
      </c>
      <c r="I12" s="3">
        <v>369</v>
      </c>
      <c r="J12" s="3">
        <v>4091</v>
      </c>
      <c r="K12" s="3">
        <v>3916</v>
      </c>
      <c r="L12" s="3">
        <v>49</v>
      </c>
      <c r="M12" s="3">
        <v>1296</v>
      </c>
      <c r="N12" s="3">
        <v>52</v>
      </c>
      <c r="O12" s="3">
        <v>50</v>
      </c>
      <c r="P12" s="3">
        <v>1315</v>
      </c>
      <c r="Q12" s="3">
        <v>53</v>
      </c>
      <c r="R12" s="3">
        <v>49</v>
      </c>
      <c r="S12" s="3">
        <v>1343</v>
      </c>
      <c r="T12" s="3">
        <v>62</v>
      </c>
      <c r="U12" s="3">
        <v>47</v>
      </c>
      <c r="V12" s="3">
        <v>1294</v>
      </c>
      <c r="W12" s="3">
        <v>68</v>
      </c>
      <c r="X12" s="3">
        <v>50</v>
      </c>
      <c r="Y12" s="3">
        <v>1361</v>
      </c>
      <c r="Z12" s="3">
        <v>71</v>
      </c>
      <c r="AA12" s="3">
        <v>53</v>
      </c>
      <c r="AB12" s="3">
        <v>1398</v>
      </c>
      <c r="AC12" s="3">
        <v>63</v>
      </c>
    </row>
    <row r="13" spans="2:33" x14ac:dyDescent="0.15">
      <c r="B13" s="92">
        <f>年度表!$A3</f>
        <v>43834</v>
      </c>
      <c r="C13" s="3">
        <v>25</v>
      </c>
      <c r="D13" s="3">
        <v>293</v>
      </c>
      <c r="E13" s="3">
        <v>2</v>
      </c>
      <c r="F13" s="3">
        <v>65</v>
      </c>
      <c r="G13" s="9">
        <v>25.484641638225256</v>
      </c>
      <c r="H13" s="3">
        <v>7849</v>
      </c>
      <c r="I13" s="3">
        <v>382</v>
      </c>
      <c r="J13" s="3">
        <v>4012</v>
      </c>
      <c r="K13" s="3">
        <v>3837</v>
      </c>
      <c r="L13" s="3">
        <v>47</v>
      </c>
      <c r="M13" s="3">
        <v>1256</v>
      </c>
      <c r="N13" s="3">
        <v>43</v>
      </c>
      <c r="O13" s="3">
        <v>49</v>
      </c>
      <c r="P13" s="3">
        <v>1287</v>
      </c>
      <c r="Q13" s="3">
        <v>62</v>
      </c>
      <c r="R13" s="3">
        <v>50</v>
      </c>
      <c r="S13" s="3">
        <v>1320</v>
      </c>
      <c r="T13" s="3">
        <v>66</v>
      </c>
      <c r="U13" s="3">
        <v>49</v>
      </c>
      <c r="V13" s="3">
        <v>1334</v>
      </c>
      <c r="W13" s="3">
        <v>69</v>
      </c>
      <c r="X13" s="3">
        <v>48</v>
      </c>
      <c r="Y13" s="3">
        <v>1289</v>
      </c>
      <c r="Z13" s="3">
        <v>69</v>
      </c>
      <c r="AA13" s="3">
        <v>50</v>
      </c>
      <c r="AB13" s="3">
        <v>1363</v>
      </c>
      <c r="AC13" s="3">
        <v>73</v>
      </c>
    </row>
    <row r="14" spans="2:33" x14ac:dyDescent="0.15">
      <c r="B14" s="92">
        <f>年度表!$A4</f>
        <v>44200</v>
      </c>
      <c r="C14" s="3">
        <v>25</v>
      </c>
      <c r="D14" s="3">
        <v>292</v>
      </c>
      <c r="E14" s="3">
        <v>1</v>
      </c>
      <c r="F14" s="3">
        <v>70</v>
      </c>
      <c r="G14" s="3">
        <v>25.143835616438356</v>
      </c>
      <c r="H14" s="3">
        <v>7734</v>
      </c>
      <c r="I14" s="3">
        <v>392</v>
      </c>
      <c r="J14" s="3">
        <v>3993</v>
      </c>
      <c r="K14" s="3">
        <v>3741</v>
      </c>
      <c r="L14" s="3">
        <v>47</v>
      </c>
      <c r="M14" s="3">
        <v>1244</v>
      </c>
      <c r="N14" s="3">
        <v>44</v>
      </c>
      <c r="O14" s="3">
        <v>47</v>
      </c>
      <c r="P14" s="3">
        <v>1264</v>
      </c>
      <c r="Q14" s="3">
        <v>46</v>
      </c>
      <c r="R14" s="3">
        <v>50</v>
      </c>
      <c r="S14" s="3">
        <v>1286</v>
      </c>
      <c r="T14" s="3">
        <v>67</v>
      </c>
      <c r="U14" s="3">
        <v>50</v>
      </c>
      <c r="V14" s="3">
        <v>1325</v>
      </c>
      <c r="W14" s="3">
        <v>84</v>
      </c>
      <c r="X14" s="3">
        <v>49</v>
      </c>
      <c r="Y14" s="3">
        <v>1331</v>
      </c>
      <c r="Z14" s="3">
        <v>81</v>
      </c>
      <c r="AA14" s="3">
        <v>49</v>
      </c>
      <c r="AB14" s="3">
        <v>1284</v>
      </c>
      <c r="AC14" s="3">
        <v>70</v>
      </c>
      <c r="AF14" s="38">
        <f>M13+P13+S13+V13+Y13+AB13</f>
        <v>7849</v>
      </c>
      <c r="AG14" s="38">
        <f>N13+Q13+T13+W13+Z13+AC13</f>
        <v>382</v>
      </c>
    </row>
    <row r="15" spans="2:33" ht="14.25" thickBot="1" x14ac:dyDescent="0.2">
      <c r="B15" s="93">
        <f>年度表!$A5</f>
        <v>44566</v>
      </c>
      <c r="C15" s="167">
        <v>25</v>
      </c>
      <c r="D15" s="124">
        <v>290</v>
      </c>
      <c r="E15" s="124">
        <v>1</v>
      </c>
      <c r="F15" s="124">
        <v>73</v>
      </c>
      <c r="G15" s="143">
        <f>IF(D14&lt;&gt;0,(H15-I15)/D14,"-")</f>
        <v>23.520547945205479</v>
      </c>
      <c r="H15" s="119">
        <f t="shared" ref="H15:AC15" si="0">SUM(H24:H48)</f>
        <v>7281</v>
      </c>
      <c r="I15" s="119">
        <f t="shared" si="0"/>
        <v>413</v>
      </c>
      <c r="J15" s="119">
        <f t="shared" si="0"/>
        <v>3803</v>
      </c>
      <c r="K15" s="119">
        <f t="shared" si="0"/>
        <v>3647</v>
      </c>
      <c r="L15" s="119">
        <f t="shared" si="0"/>
        <v>48</v>
      </c>
      <c r="M15" s="119">
        <f t="shared" si="0"/>
        <v>1199</v>
      </c>
      <c r="N15" s="119">
        <f t="shared" si="0"/>
        <v>42</v>
      </c>
      <c r="O15" s="119">
        <f t="shared" si="0"/>
        <v>46</v>
      </c>
      <c r="P15" s="119">
        <f t="shared" si="0"/>
        <v>1195</v>
      </c>
      <c r="Q15" s="119">
        <f t="shared" si="0"/>
        <v>52</v>
      </c>
      <c r="R15" s="119">
        <f t="shared" si="0"/>
        <v>47</v>
      </c>
      <c r="S15" s="119">
        <f t="shared" si="0"/>
        <v>1213</v>
      </c>
      <c r="T15" s="119">
        <f t="shared" si="0"/>
        <v>52</v>
      </c>
      <c r="U15" s="119">
        <f t="shared" si="0"/>
        <v>50</v>
      </c>
      <c r="V15" s="119">
        <f t="shared" si="0"/>
        <v>1201</v>
      </c>
      <c r="W15" s="119">
        <f t="shared" si="0"/>
        <v>82</v>
      </c>
      <c r="X15" s="119">
        <f t="shared" si="0"/>
        <v>50</v>
      </c>
      <c r="Y15" s="119">
        <f t="shared" si="0"/>
        <v>1231</v>
      </c>
      <c r="Z15" s="119">
        <f t="shared" si="0"/>
        <v>93</v>
      </c>
      <c r="AA15" s="119">
        <f t="shared" si="0"/>
        <v>49</v>
      </c>
      <c r="AB15" s="119">
        <f t="shared" si="0"/>
        <v>1242</v>
      </c>
      <c r="AC15" s="119">
        <f t="shared" si="0"/>
        <v>92</v>
      </c>
      <c r="AF15" s="38">
        <f>M15+P15+S15+V15+Y15+AB15</f>
        <v>7281</v>
      </c>
      <c r="AG15" s="38">
        <f>N15+Q15+T15+W15+Z15+AC15</f>
        <v>413</v>
      </c>
    </row>
    <row r="16" spans="2:33" ht="20.100000000000001" customHeight="1" thickBot="1" x14ac:dyDescent="0.2">
      <c r="B16" s="16" t="s">
        <v>1378</v>
      </c>
    </row>
    <row r="17" spans="2:34" ht="13.5" customHeight="1" x14ac:dyDescent="0.15">
      <c r="B17" s="253" t="s">
        <v>98</v>
      </c>
      <c r="C17" s="217"/>
      <c r="D17" s="221" t="s">
        <v>76</v>
      </c>
      <c r="E17" s="221"/>
      <c r="F17" s="222"/>
      <c r="G17" s="235" t="s">
        <v>79</v>
      </c>
      <c r="H17" s="222" t="s">
        <v>80</v>
      </c>
      <c r="I17" s="239"/>
      <c r="J17" s="239"/>
      <c r="K17" s="240"/>
      <c r="L17" s="222" t="s">
        <v>85</v>
      </c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</row>
    <row r="18" spans="2:34" x14ac:dyDescent="0.15">
      <c r="B18" s="254"/>
      <c r="C18" s="226"/>
      <c r="D18" s="232" t="s">
        <v>77</v>
      </c>
      <c r="E18" s="232" t="s">
        <v>78</v>
      </c>
      <c r="F18" s="233" t="s">
        <v>1156</v>
      </c>
      <c r="G18" s="227"/>
      <c r="H18" s="236" t="s">
        <v>81</v>
      </c>
      <c r="I18" s="10"/>
      <c r="J18" s="236" t="s">
        <v>82</v>
      </c>
      <c r="K18" s="236" t="s">
        <v>83</v>
      </c>
      <c r="L18" s="238" t="s">
        <v>86</v>
      </c>
      <c r="M18" s="244"/>
      <c r="N18" s="245"/>
      <c r="O18" s="238" t="s">
        <v>87</v>
      </c>
      <c r="P18" s="244"/>
      <c r="Q18" s="245"/>
      <c r="R18" s="238" t="s">
        <v>88</v>
      </c>
      <c r="S18" s="244"/>
      <c r="T18" s="245"/>
      <c r="U18" s="238" t="s">
        <v>89</v>
      </c>
      <c r="V18" s="244"/>
      <c r="W18" s="245"/>
      <c r="X18" s="238" t="s">
        <v>90</v>
      </c>
      <c r="Y18" s="244"/>
      <c r="Z18" s="245"/>
      <c r="AA18" s="225" t="s">
        <v>91</v>
      </c>
      <c r="AB18" s="249"/>
      <c r="AC18" s="249"/>
    </row>
    <row r="19" spans="2:34" ht="13.5" customHeight="1" x14ac:dyDescent="0.15">
      <c r="B19" s="254"/>
      <c r="C19" s="226"/>
      <c r="D19" s="232"/>
      <c r="E19" s="232"/>
      <c r="F19" s="233"/>
      <c r="G19" s="227"/>
      <c r="H19" s="237"/>
      <c r="I19" s="11"/>
      <c r="J19" s="237"/>
      <c r="K19" s="237"/>
      <c r="L19" s="246" t="s">
        <v>76</v>
      </c>
      <c r="M19" s="236" t="s">
        <v>80</v>
      </c>
      <c r="N19" s="12"/>
      <c r="O19" s="246" t="s">
        <v>76</v>
      </c>
      <c r="P19" s="236" t="s">
        <v>80</v>
      </c>
      <c r="Q19" s="12"/>
      <c r="R19" s="246" t="s">
        <v>76</v>
      </c>
      <c r="S19" s="236" t="s">
        <v>80</v>
      </c>
      <c r="T19" s="12"/>
      <c r="U19" s="246" t="s">
        <v>76</v>
      </c>
      <c r="V19" s="236" t="s">
        <v>80</v>
      </c>
      <c r="W19" s="12"/>
      <c r="X19" s="246" t="s">
        <v>76</v>
      </c>
      <c r="Y19" s="236" t="s">
        <v>80</v>
      </c>
      <c r="Z19" s="12"/>
      <c r="AA19" s="246" t="s">
        <v>76</v>
      </c>
      <c r="AB19" s="236" t="s">
        <v>80</v>
      </c>
      <c r="AC19" s="13"/>
    </row>
    <row r="20" spans="2:34" ht="13.5" customHeight="1" x14ac:dyDescent="0.15">
      <c r="B20" s="254"/>
      <c r="C20" s="226"/>
      <c r="D20" s="232"/>
      <c r="E20" s="232"/>
      <c r="F20" s="233"/>
      <c r="G20" s="227"/>
      <c r="H20" s="237"/>
      <c r="I20" s="241" t="s">
        <v>1157</v>
      </c>
      <c r="J20" s="237"/>
      <c r="K20" s="237"/>
      <c r="L20" s="247"/>
      <c r="M20" s="237"/>
      <c r="N20" s="241" t="s">
        <v>1157</v>
      </c>
      <c r="O20" s="247"/>
      <c r="P20" s="237"/>
      <c r="Q20" s="241" t="s">
        <v>1157</v>
      </c>
      <c r="R20" s="247"/>
      <c r="S20" s="237"/>
      <c r="T20" s="241" t="s">
        <v>1157</v>
      </c>
      <c r="U20" s="247"/>
      <c r="V20" s="237"/>
      <c r="W20" s="241" t="s">
        <v>1157</v>
      </c>
      <c r="X20" s="247"/>
      <c r="Y20" s="237"/>
      <c r="Z20" s="241" t="s">
        <v>1157</v>
      </c>
      <c r="AA20" s="247"/>
      <c r="AB20" s="237"/>
      <c r="AC20" s="241" t="s">
        <v>1157</v>
      </c>
    </row>
    <row r="21" spans="2:34" x14ac:dyDescent="0.15">
      <c r="B21" s="254"/>
      <c r="C21" s="226"/>
      <c r="D21" s="232"/>
      <c r="E21" s="232"/>
      <c r="F21" s="233"/>
      <c r="G21" s="227"/>
      <c r="H21" s="237"/>
      <c r="I21" s="242"/>
      <c r="J21" s="237"/>
      <c r="K21" s="237"/>
      <c r="L21" s="247"/>
      <c r="M21" s="237"/>
      <c r="N21" s="242"/>
      <c r="O21" s="247"/>
      <c r="P21" s="237"/>
      <c r="Q21" s="242"/>
      <c r="R21" s="247"/>
      <c r="S21" s="237"/>
      <c r="T21" s="242"/>
      <c r="U21" s="247"/>
      <c r="V21" s="237"/>
      <c r="W21" s="242"/>
      <c r="X21" s="247"/>
      <c r="Y21" s="237"/>
      <c r="Z21" s="242"/>
      <c r="AA21" s="247"/>
      <c r="AB21" s="237"/>
      <c r="AC21" s="242"/>
    </row>
    <row r="22" spans="2:34" x14ac:dyDescent="0.15">
      <c r="B22" s="255"/>
      <c r="C22" s="218"/>
      <c r="D22" s="232"/>
      <c r="E22" s="232"/>
      <c r="F22" s="234"/>
      <c r="G22" s="220"/>
      <c r="H22" s="238"/>
      <c r="I22" s="243"/>
      <c r="J22" s="238"/>
      <c r="K22" s="238"/>
      <c r="L22" s="248"/>
      <c r="M22" s="238"/>
      <c r="N22" s="243"/>
      <c r="O22" s="248"/>
      <c r="P22" s="238"/>
      <c r="Q22" s="243"/>
      <c r="R22" s="248"/>
      <c r="S22" s="238"/>
      <c r="T22" s="243"/>
      <c r="U22" s="248"/>
      <c r="V22" s="238"/>
      <c r="W22" s="243"/>
      <c r="X22" s="248"/>
      <c r="Y22" s="238"/>
      <c r="Z22" s="243"/>
      <c r="AA22" s="248"/>
      <c r="AB22" s="238"/>
      <c r="AC22" s="243"/>
    </row>
    <row r="23" spans="2:34" x14ac:dyDescent="0.15">
      <c r="B23" s="14"/>
      <c r="C23" s="15"/>
      <c r="D23" s="136"/>
      <c r="E23" s="136"/>
      <c r="F23" s="136"/>
      <c r="G23" s="136" t="s">
        <v>93</v>
      </c>
      <c r="H23" s="136" t="s">
        <v>93</v>
      </c>
      <c r="I23" s="136" t="s">
        <v>93</v>
      </c>
      <c r="J23" s="136" t="s">
        <v>93</v>
      </c>
      <c r="K23" s="136" t="s">
        <v>93</v>
      </c>
      <c r="L23" s="136"/>
      <c r="M23" s="136" t="s">
        <v>93</v>
      </c>
      <c r="N23" s="136" t="s">
        <v>93</v>
      </c>
      <c r="O23" s="136"/>
      <c r="P23" s="136" t="s">
        <v>93</v>
      </c>
      <c r="Q23" s="136" t="s">
        <v>93</v>
      </c>
      <c r="R23" s="136"/>
      <c r="S23" s="136" t="s">
        <v>93</v>
      </c>
      <c r="T23" s="136" t="s">
        <v>93</v>
      </c>
      <c r="U23" s="136"/>
      <c r="V23" s="136" t="s">
        <v>93</v>
      </c>
      <c r="W23" s="136" t="s">
        <v>93</v>
      </c>
      <c r="X23" s="136"/>
      <c r="Y23" s="136" t="s">
        <v>93</v>
      </c>
      <c r="Z23" s="136" t="s">
        <v>93</v>
      </c>
      <c r="AA23" s="136"/>
      <c r="AB23" s="136" t="s">
        <v>93</v>
      </c>
      <c r="AC23" s="136" t="s">
        <v>93</v>
      </c>
    </row>
    <row r="24" spans="2:34" ht="13.5" customHeight="1" x14ac:dyDescent="0.15">
      <c r="B24" s="256" t="s">
        <v>34</v>
      </c>
      <c r="C24" s="257"/>
      <c r="D24" s="3">
        <f>SUM(L24,O24,R24,U24,X24,AA24)</f>
        <v>12</v>
      </c>
      <c r="E24" s="3">
        <v>0</v>
      </c>
      <c r="F24" s="3">
        <v>3</v>
      </c>
      <c r="G24" s="9">
        <f>IF(D24&lt;&gt;0,(H24-I24)/D24,"-")</f>
        <v>23.25</v>
      </c>
      <c r="H24" s="3">
        <f>SUM(M24,P24,S24,V24,Y24,AB24)</f>
        <v>293</v>
      </c>
      <c r="I24" s="3">
        <f>SUM(N24,Q24,T24,W24,Z24,AC24)</f>
        <v>14</v>
      </c>
      <c r="J24" s="3">
        <v>166</v>
      </c>
      <c r="K24" s="3">
        <v>141</v>
      </c>
      <c r="L24" s="3">
        <v>2</v>
      </c>
      <c r="M24" s="3">
        <v>51</v>
      </c>
      <c r="N24" s="3">
        <v>1</v>
      </c>
      <c r="O24" s="3">
        <v>2</v>
      </c>
      <c r="P24" s="3">
        <v>48</v>
      </c>
      <c r="Q24" s="3">
        <v>1</v>
      </c>
      <c r="R24" s="3">
        <v>2</v>
      </c>
      <c r="S24" s="3">
        <v>43</v>
      </c>
      <c r="T24" s="3">
        <v>5</v>
      </c>
      <c r="U24" s="3">
        <v>2</v>
      </c>
      <c r="V24" s="3">
        <v>52</v>
      </c>
      <c r="W24" s="3">
        <v>1</v>
      </c>
      <c r="X24" s="3">
        <v>2</v>
      </c>
      <c r="Y24" s="3">
        <v>45</v>
      </c>
      <c r="Z24" s="3">
        <v>3</v>
      </c>
      <c r="AA24" s="3">
        <v>2</v>
      </c>
      <c r="AB24" s="3">
        <v>54</v>
      </c>
      <c r="AC24" s="3">
        <v>3</v>
      </c>
      <c r="AF24" s="38">
        <f>+H24-J24-K24</f>
        <v>-14</v>
      </c>
      <c r="AG24" s="38">
        <f>SUM(J24+K24)</f>
        <v>307</v>
      </c>
      <c r="AH24" s="38"/>
    </row>
    <row r="25" spans="2:34" x14ac:dyDescent="0.15">
      <c r="B25" s="256" t="s">
        <v>24</v>
      </c>
      <c r="C25" s="257"/>
      <c r="D25" s="3">
        <f>SUM(L25,O25,R25,U25,X25,AA25)</f>
        <v>18</v>
      </c>
      <c r="E25" s="3">
        <v>0</v>
      </c>
      <c r="F25" s="3">
        <v>6</v>
      </c>
      <c r="G25" s="9">
        <f>IF(D25&lt;&gt;0,(H25-I25)/D25,"-")</f>
        <v>27.555555555555557</v>
      </c>
      <c r="H25" s="3">
        <f t="shared" ref="H25:H48" si="1">SUM(M25,P25,S25,V25,Y25,AB25)</f>
        <v>531</v>
      </c>
      <c r="I25" s="3">
        <f>SUM(N25,Q25,T25,W25,Z25,AC25)</f>
        <v>35</v>
      </c>
      <c r="J25" s="3">
        <v>295</v>
      </c>
      <c r="K25" s="3">
        <v>271</v>
      </c>
      <c r="L25" s="3">
        <v>3</v>
      </c>
      <c r="M25" s="3">
        <v>85</v>
      </c>
      <c r="N25" s="3">
        <v>7</v>
      </c>
      <c r="O25" s="3">
        <v>3</v>
      </c>
      <c r="P25" s="3">
        <v>87</v>
      </c>
      <c r="Q25" s="3">
        <v>5</v>
      </c>
      <c r="R25" s="3">
        <v>3</v>
      </c>
      <c r="S25" s="3">
        <v>93</v>
      </c>
      <c r="T25" s="3">
        <v>3</v>
      </c>
      <c r="U25" s="3">
        <v>3</v>
      </c>
      <c r="V25" s="3">
        <v>79</v>
      </c>
      <c r="W25" s="3">
        <v>6</v>
      </c>
      <c r="X25" s="3">
        <v>3</v>
      </c>
      <c r="Y25" s="3">
        <v>99</v>
      </c>
      <c r="Z25" s="3">
        <v>8</v>
      </c>
      <c r="AA25" s="3">
        <v>3</v>
      </c>
      <c r="AB25" s="3">
        <v>88</v>
      </c>
      <c r="AC25" s="3">
        <v>6</v>
      </c>
      <c r="AF25" s="38">
        <f t="shared" ref="AF25:AF48" si="2">+H25-J25-K25</f>
        <v>-35</v>
      </c>
      <c r="AG25" s="38">
        <f t="shared" ref="AG25:AG48" si="3">SUM(J25+K25)</f>
        <v>566</v>
      </c>
    </row>
    <row r="26" spans="2:34" x14ac:dyDescent="0.15">
      <c r="B26" s="256" t="s">
        <v>25</v>
      </c>
      <c r="C26" s="257"/>
      <c r="D26" s="3">
        <f t="shared" ref="D26:D48" si="4">SUM(L26,O26,R26,U26,X26,AA26)</f>
        <v>13</v>
      </c>
      <c r="E26" s="3">
        <v>0</v>
      </c>
      <c r="F26" s="3">
        <v>4</v>
      </c>
      <c r="G26" s="9">
        <f t="shared" ref="G26:G48" si="5">IF(D26&lt;&gt;0,(H26-I26)/D26,"-")</f>
        <v>23.076923076923077</v>
      </c>
      <c r="H26" s="3">
        <f t="shared" si="1"/>
        <v>331</v>
      </c>
      <c r="I26" s="3">
        <f t="shared" ref="I26:I48" si="6">SUM(N26,Q26,T26,W26,Z26,AC26)</f>
        <v>31</v>
      </c>
      <c r="J26" s="3">
        <v>184</v>
      </c>
      <c r="K26" s="3">
        <v>178</v>
      </c>
      <c r="L26" s="3">
        <v>2</v>
      </c>
      <c r="M26" s="3">
        <v>57</v>
      </c>
      <c r="N26" s="3" t="s">
        <v>1379</v>
      </c>
      <c r="O26" s="3">
        <v>2</v>
      </c>
      <c r="P26" s="3">
        <v>60</v>
      </c>
      <c r="Q26" s="3">
        <v>4</v>
      </c>
      <c r="R26" s="3">
        <v>2</v>
      </c>
      <c r="S26" s="3">
        <v>57</v>
      </c>
      <c r="T26" s="3">
        <v>4</v>
      </c>
      <c r="U26" s="3">
        <v>2</v>
      </c>
      <c r="V26" s="3">
        <v>46</v>
      </c>
      <c r="W26" s="3">
        <v>10</v>
      </c>
      <c r="X26" s="3">
        <v>3</v>
      </c>
      <c r="Y26" s="3">
        <v>73</v>
      </c>
      <c r="Z26" s="3">
        <v>7</v>
      </c>
      <c r="AA26" s="3">
        <v>2</v>
      </c>
      <c r="AB26" s="3">
        <v>38</v>
      </c>
      <c r="AC26" s="3">
        <v>6</v>
      </c>
      <c r="AF26" s="38">
        <f t="shared" si="2"/>
        <v>-31</v>
      </c>
      <c r="AG26" s="38">
        <f t="shared" si="3"/>
        <v>362</v>
      </c>
    </row>
    <row r="27" spans="2:34" x14ac:dyDescent="0.15">
      <c r="B27" s="256" t="s">
        <v>26</v>
      </c>
      <c r="C27" s="257"/>
      <c r="D27" s="3">
        <f t="shared" si="4"/>
        <v>16</v>
      </c>
      <c r="E27" s="3">
        <v>0</v>
      </c>
      <c r="F27" s="3">
        <v>3</v>
      </c>
      <c r="G27" s="9">
        <f t="shared" si="5"/>
        <v>24.625</v>
      </c>
      <c r="H27" s="3">
        <f t="shared" si="1"/>
        <v>410</v>
      </c>
      <c r="I27" s="3">
        <f t="shared" si="6"/>
        <v>16</v>
      </c>
      <c r="J27" s="3">
        <v>231</v>
      </c>
      <c r="K27" s="3">
        <v>195</v>
      </c>
      <c r="L27" s="3">
        <v>3</v>
      </c>
      <c r="M27" s="3">
        <v>76</v>
      </c>
      <c r="N27" s="3" t="s">
        <v>1379</v>
      </c>
      <c r="O27" s="3">
        <v>3</v>
      </c>
      <c r="P27" s="3">
        <v>72</v>
      </c>
      <c r="Q27" s="3">
        <v>5</v>
      </c>
      <c r="R27" s="3">
        <v>2</v>
      </c>
      <c r="S27" s="3">
        <v>50</v>
      </c>
      <c r="T27" s="3" t="s">
        <v>1379</v>
      </c>
      <c r="U27" s="3">
        <v>3</v>
      </c>
      <c r="V27" s="3">
        <v>82</v>
      </c>
      <c r="W27" s="3">
        <v>3</v>
      </c>
      <c r="X27" s="3">
        <v>2</v>
      </c>
      <c r="Y27" s="3">
        <v>52</v>
      </c>
      <c r="Z27" s="3">
        <v>7</v>
      </c>
      <c r="AA27" s="3">
        <v>3</v>
      </c>
      <c r="AB27" s="3">
        <v>78</v>
      </c>
      <c r="AC27" s="3">
        <v>1</v>
      </c>
      <c r="AF27" s="38">
        <f t="shared" si="2"/>
        <v>-16</v>
      </c>
      <c r="AG27" s="38">
        <f t="shared" si="3"/>
        <v>426</v>
      </c>
    </row>
    <row r="28" spans="2:34" x14ac:dyDescent="0.15">
      <c r="B28" s="256" t="s">
        <v>35</v>
      </c>
      <c r="C28" s="257"/>
      <c r="D28" s="3">
        <f t="shared" si="4"/>
        <v>14</v>
      </c>
      <c r="E28" s="3">
        <v>0</v>
      </c>
      <c r="F28" s="3">
        <v>3</v>
      </c>
      <c r="G28" s="9">
        <f t="shared" si="5"/>
        <v>26.428571428571427</v>
      </c>
      <c r="H28" s="3">
        <f t="shared" si="1"/>
        <v>394</v>
      </c>
      <c r="I28" s="3">
        <f t="shared" si="6"/>
        <v>24</v>
      </c>
      <c r="J28" s="3">
        <v>86</v>
      </c>
      <c r="K28" s="3">
        <v>98</v>
      </c>
      <c r="L28" s="3">
        <v>2</v>
      </c>
      <c r="M28" s="3">
        <v>56</v>
      </c>
      <c r="N28" s="3">
        <v>3</v>
      </c>
      <c r="O28" s="3">
        <v>2</v>
      </c>
      <c r="P28" s="3">
        <v>66</v>
      </c>
      <c r="Q28" s="3">
        <v>6</v>
      </c>
      <c r="R28" s="3">
        <v>2</v>
      </c>
      <c r="S28" s="3">
        <v>62</v>
      </c>
      <c r="T28" s="3">
        <v>2</v>
      </c>
      <c r="U28" s="3">
        <v>2</v>
      </c>
      <c r="V28" s="3">
        <v>57</v>
      </c>
      <c r="W28" s="3">
        <v>8</v>
      </c>
      <c r="X28" s="3">
        <v>3</v>
      </c>
      <c r="Y28" s="3">
        <v>77</v>
      </c>
      <c r="Z28" s="3">
        <v>4</v>
      </c>
      <c r="AA28" s="3">
        <v>3</v>
      </c>
      <c r="AB28" s="3">
        <v>76</v>
      </c>
      <c r="AC28" s="3">
        <v>1</v>
      </c>
      <c r="AF28" s="38">
        <f t="shared" si="2"/>
        <v>210</v>
      </c>
      <c r="AG28" s="38">
        <f t="shared" si="3"/>
        <v>184</v>
      </c>
    </row>
    <row r="29" spans="2:34" x14ac:dyDescent="0.15">
      <c r="B29" s="256" t="s">
        <v>36</v>
      </c>
      <c r="C29" s="257"/>
      <c r="D29" s="3">
        <f t="shared" si="4"/>
        <v>6</v>
      </c>
      <c r="E29" s="3">
        <v>0</v>
      </c>
      <c r="F29" s="3">
        <v>3</v>
      </c>
      <c r="G29" s="9">
        <f t="shared" si="5"/>
        <v>26.666666666666668</v>
      </c>
      <c r="H29" s="3">
        <f t="shared" si="1"/>
        <v>172</v>
      </c>
      <c r="I29" s="3">
        <f t="shared" si="6"/>
        <v>12</v>
      </c>
      <c r="J29" s="3">
        <v>80</v>
      </c>
      <c r="K29" s="3">
        <v>94</v>
      </c>
      <c r="L29" s="3">
        <v>1</v>
      </c>
      <c r="M29" s="3">
        <v>35</v>
      </c>
      <c r="N29" s="3">
        <v>0</v>
      </c>
      <c r="O29" s="3">
        <v>1</v>
      </c>
      <c r="P29" s="3">
        <v>19</v>
      </c>
      <c r="Q29" s="3">
        <v>2</v>
      </c>
      <c r="R29" s="3">
        <v>1</v>
      </c>
      <c r="S29" s="3">
        <v>30</v>
      </c>
      <c r="T29" s="3">
        <v>2</v>
      </c>
      <c r="U29" s="3">
        <v>1</v>
      </c>
      <c r="V29" s="3">
        <v>24</v>
      </c>
      <c r="W29" s="3">
        <v>3</v>
      </c>
      <c r="X29" s="3">
        <v>1</v>
      </c>
      <c r="Y29" s="3">
        <v>33</v>
      </c>
      <c r="Z29" s="3" t="s">
        <v>1379</v>
      </c>
      <c r="AA29" s="3">
        <v>1</v>
      </c>
      <c r="AB29" s="3">
        <v>31</v>
      </c>
      <c r="AC29" s="3">
        <v>5</v>
      </c>
      <c r="AF29" s="38">
        <f t="shared" si="2"/>
        <v>-2</v>
      </c>
      <c r="AG29" s="38">
        <f t="shared" si="3"/>
        <v>174</v>
      </c>
    </row>
    <row r="30" spans="2:34" x14ac:dyDescent="0.15">
      <c r="B30" s="256" t="s">
        <v>37</v>
      </c>
      <c r="C30" s="257"/>
      <c r="D30" s="3">
        <f t="shared" si="4"/>
        <v>18</v>
      </c>
      <c r="E30" s="3">
        <v>0</v>
      </c>
      <c r="F30" s="3">
        <v>5</v>
      </c>
      <c r="G30" s="9">
        <f t="shared" si="5"/>
        <v>24.555555555555557</v>
      </c>
      <c r="H30" s="3">
        <f t="shared" si="1"/>
        <v>475</v>
      </c>
      <c r="I30" s="3">
        <f t="shared" si="6"/>
        <v>33</v>
      </c>
      <c r="J30" s="3">
        <v>269</v>
      </c>
      <c r="K30" s="3">
        <v>239</v>
      </c>
      <c r="L30" s="3">
        <v>3</v>
      </c>
      <c r="M30" s="3">
        <v>84</v>
      </c>
      <c r="N30" s="3">
        <v>5</v>
      </c>
      <c r="O30" s="3">
        <v>3</v>
      </c>
      <c r="P30" s="3">
        <v>72</v>
      </c>
      <c r="Q30" s="3">
        <v>6</v>
      </c>
      <c r="R30" s="3">
        <v>3</v>
      </c>
      <c r="S30" s="3">
        <v>94</v>
      </c>
      <c r="T30" s="3">
        <v>6</v>
      </c>
      <c r="U30" s="3">
        <v>3</v>
      </c>
      <c r="V30" s="3">
        <v>74</v>
      </c>
      <c r="W30" s="3">
        <v>6</v>
      </c>
      <c r="X30" s="3">
        <v>3</v>
      </c>
      <c r="Y30" s="3">
        <v>79</v>
      </c>
      <c r="Z30" s="3">
        <v>7</v>
      </c>
      <c r="AA30" s="3">
        <v>3</v>
      </c>
      <c r="AB30" s="3">
        <v>72</v>
      </c>
      <c r="AC30" s="3">
        <v>3</v>
      </c>
      <c r="AF30" s="38">
        <f t="shared" si="2"/>
        <v>-33</v>
      </c>
      <c r="AG30" s="38">
        <f t="shared" si="3"/>
        <v>508</v>
      </c>
    </row>
    <row r="31" spans="2:34" x14ac:dyDescent="0.15">
      <c r="B31" s="256" t="s">
        <v>38</v>
      </c>
      <c r="C31" s="257"/>
      <c r="D31" s="3">
        <f t="shared" si="4"/>
        <v>18</v>
      </c>
      <c r="E31" s="3">
        <v>0</v>
      </c>
      <c r="F31" s="3">
        <v>4</v>
      </c>
      <c r="G31" s="9">
        <f>IF(D31&lt;&gt;0,(H31-I31)/D31,"-")</f>
        <v>25.722222222222221</v>
      </c>
      <c r="H31" s="3">
        <f t="shared" si="1"/>
        <v>484</v>
      </c>
      <c r="I31" s="3">
        <f t="shared" si="6"/>
        <v>21</v>
      </c>
      <c r="J31" s="3">
        <v>248</v>
      </c>
      <c r="K31" s="3">
        <v>257</v>
      </c>
      <c r="L31" s="3">
        <v>3</v>
      </c>
      <c r="M31" s="3">
        <v>80</v>
      </c>
      <c r="N31" s="3">
        <v>7</v>
      </c>
      <c r="O31" s="3">
        <v>3</v>
      </c>
      <c r="P31" s="3">
        <v>78</v>
      </c>
      <c r="Q31" s="3">
        <v>2</v>
      </c>
      <c r="R31" s="3">
        <v>3</v>
      </c>
      <c r="S31" s="3">
        <v>79</v>
      </c>
      <c r="T31" s="3">
        <v>4</v>
      </c>
      <c r="U31" s="3">
        <v>3</v>
      </c>
      <c r="V31" s="3">
        <v>74</v>
      </c>
      <c r="W31" s="3">
        <v>1</v>
      </c>
      <c r="X31" s="3">
        <v>3</v>
      </c>
      <c r="Y31" s="3">
        <v>83</v>
      </c>
      <c r="Z31" s="3">
        <v>3</v>
      </c>
      <c r="AA31" s="3">
        <v>3</v>
      </c>
      <c r="AB31" s="3">
        <v>90</v>
      </c>
      <c r="AC31" s="3">
        <v>4</v>
      </c>
      <c r="AF31" s="38">
        <f t="shared" si="2"/>
        <v>-21</v>
      </c>
      <c r="AG31" s="38">
        <f t="shared" si="3"/>
        <v>505</v>
      </c>
    </row>
    <row r="32" spans="2:34" x14ac:dyDescent="0.15">
      <c r="B32" s="256" t="s">
        <v>39</v>
      </c>
      <c r="C32" s="257"/>
      <c r="D32" s="3">
        <f t="shared" si="4"/>
        <v>23</v>
      </c>
      <c r="E32" s="3">
        <v>0</v>
      </c>
      <c r="F32" s="3">
        <v>4</v>
      </c>
      <c r="G32" s="9">
        <f t="shared" si="5"/>
        <v>27.608695652173914</v>
      </c>
      <c r="H32" s="3">
        <f t="shared" si="1"/>
        <v>658</v>
      </c>
      <c r="I32" s="3">
        <f t="shared" si="6"/>
        <v>23</v>
      </c>
      <c r="J32" s="3">
        <v>327</v>
      </c>
      <c r="K32" s="3">
        <v>354</v>
      </c>
      <c r="L32" s="3">
        <v>4</v>
      </c>
      <c r="M32" s="3">
        <v>108</v>
      </c>
      <c r="N32" s="3">
        <v>2</v>
      </c>
      <c r="O32" s="3">
        <v>4</v>
      </c>
      <c r="P32" s="3">
        <v>108</v>
      </c>
      <c r="Q32" s="3">
        <v>2</v>
      </c>
      <c r="R32" s="3">
        <v>3</v>
      </c>
      <c r="S32" s="3">
        <v>104</v>
      </c>
      <c r="T32" s="3">
        <v>2</v>
      </c>
      <c r="U32" s="3">
        <v>4</v>
      </c>
      <c r="V32" s="3">
        <v>117</v>
      </c>
      <c r="W32" s="3">
        <v>6</v>
      </c>
      <c r="X32" s="3">
        <v>4</v>
      </c>
      <c r="Y32" s="3">
        <v>111</v>
      </c>
      <c r="Z32" s="3">
        <v>6</v>
      </c>
      <c r="AA32" s="3">
        <v>4</v>
      </c>
      <c r="AB32" s="3">
        <v>110</v>
      </c>
      <c r="AC32" s="3">
        <v>5</v>
      </c>
      <c r="AF32" s="38">
        <f t="shared" si="2"/>
        <v>-23</v>
      </c>
      <c r="AG32" s="38">
        <f t="shared" si="3"/>
        <v>681</v>
      </c>
    </row>
    <row r="33" spans="2:33" x14ac:dyDescent="0.15">
      <c r="B33" s="256" t="s">
        <v>40</v>
      </c>
      <c r="C33" s="257"/>
      <c r="D33" s="3">
        <f t="shared" si="4"/>
        <v>7</v>
      </c>
      <c r="E33" s="3">
        <v>0</v>
      </c>
      <c r="F33" s="3">
        <v>3</v>
      </c>
      <c r="G33" s="9">
        <f t="shared" si="5"/>
        <v>25.142857142857142</v>
      </c>
      <c r="H33" s="3">
        <f t="shared" si="1"/>
        <v>193</v>
      </c>
      <c r="I33" s="3">
        <f t="shared" si="6"/>
        <v>17</v>
      </c>
      <c r="J33" s="3">
        <v>102</v>
      </c>
      <c r="K33" s="3">
        <v>108</v>
      </c>
      <c r="L33" s="3">
        <v>1</v>
      </c>
      <c r="M33" s="3">
        <v>34</v>
      </c>
      <c r="N33" s="3">
        <v>1</v>
      </c>
      <c r="O33" s="3">
        <v>1</v>
      </c>
      <c r="P33" s="3">
        <v>29</v>
      </c>
      <c r="Q33" s="3">
        <v>1</v>
      </c>
      <c r="R33" s="3">
        <v>1</v>
      </c>
      <c r="S33" s="3">
        <v>32</v>
      </c>
      <c r="T33" s="3">
        <v>4</v>
      </c>
      <c r="U33" s="3">
        <v>1</v>
      </c>
      <c r="V33" s="3">
        <v>30</v>
      </c>
      <c r="W33" s="3">
        <v>3</v>
      </c>
      <c r="X33" s="3">
        <v>1</v>
      </c>
      <c r="Y33" s="3">
        <v>29</v>
      </c>
      <c r="Z33" s="3">
        <v>5</v>
      </c>
      <c r="AA33" s="3">
        <v>2</v>
      </c>
      <c r="AB33" s="3">
        <v>39</v>
      </c>
      <c r="AC33" s="3">
        <v>3</v>
      </c>
      <c r="AF33" s="38">
        <f t="shared" si="2"/>
        <v>-17</v>
      </c>
      <c r="AG33" s="38">
        <f t="shared" si="3"/>
        <v>210</v>
      </c>
    </row>
    <row r="34" spans="2:33" x14ac:dyDescent="0.15">
      <c r="B34" s="256" t="s">
        <v>27</v>
      </c>
      <c r="C34" s="257"/>
      <c r="D34" s="3">
        <f t="shared" si="4"/>
        <v>9</v>
      </c>
      <c r="E34" s="3">
        <v>0</v>
      </c>
      <c r="F34" s="3">
        <v>2</v>
      </c>
      <c r="G34" s="9">
        <f t="shared" si="5"/>
        <v>23</v>
      </c>
      <c r="H34" s="3">
        <f t="shared" si="1"/>
        <v>214</v>
      </c>
      <c r="I34" s="3">
        <f t="shared" si="6"/>
        <v>7</v>
      </c>
      <c r="J34" s="3">
        <v>125</v>
      </c>
      <c r="K34" s="3">
        <v>96</v>
      </c>
      <c r="L34" s="3">
        <v>1</v>
      </c>
      <c r="M34" s="3">
        <v>30</v>
      </c>
      <c r="N34" s="3">
        <v>1</v>
      </c>
      <c r="O34" s="3">
        <v>1</v>
      </c>
      <c r="P34" s="3">
        <v>33</v>
      </c>
      <c r="Q34" s="3">
        <v>0</v>
      </c>
      <c r="R34" s="3">
        <v>1</v>
      </c>
      <c r="S34" s="3">
        <v>31</v>
      </c>
      <c r="T34" s="3">
        <v>1</v>
      </c>
      <c r="U34" s="3">
        <v>2</v>
      </c>
      <c r="V34" s="3">
        <v>46</v>
      </c>
      <c r="W34" s="3">
        <v>3</v>
      </c>
      <c r="X34" s="3">
        <v>2</v>
      </c>
      <c r="Y34" s="3">
        <v>36</v>
      </c>
      <c r="Z34" s="3">
        <v>1</v>
      </c>
      <c r="AA34" s="3">
        <v>2</v>
      </c>
      <c r="AB34" s="3">
        <v>38</v>
      </c>
      <c r="AC34" s="3">
        <v>1</v>
      </c>
      <c r="AF34" s="38">
        <f t="shared" si="2"/>
        <v>-7</v>
      </c>
      <c r="AG34" s="38">
        <f t="shared" si="3"/>
        <v>221</v>
      </c>
    </row>
    <row r="35" spans="2:33" x14ac:dyDescent="0.15">
      <c r="B35" s="256" t="s">
        <v>28</v>
      </c>
      <c r="C35" s="257"/>
      <c r="D35" s="3">
        <f t="shared" si="4"/>
        <v>18</v>
      </c>
      <c r="E35" s="3">
        <v>0</v>
      </c>
      <c r="F35" s="3">
        <v>5</v>
      </c>
      <c r="G35" s="9">
        <f t="shared" si="5"/>
        <v>24.777777777777779</v>
      </c>
      <c r="H35" s="3">
        <f t="shared" si="1"/>
        <v>477</v>
      </c>
      <c r="I35" s="3">
        <f t="shared" si="6"/>
        <v>31</v>
      </c>
      <c r="J35" s="3">
        <v>262</v>
      </c>
      <c r="K35" s="3">
        <v>246</v>
      </c>
      <c r="L35" s="3">
        <v>3</v>
      </c>
      <c r="M35" s="3">
        <v>72</v>
      </c>
      <c r="N35" s="3">
        <v>3</v>
      </c>
      <c r="O35" s="3">
        <v>3</v>
      </c>
      <c r="P35" s="3">
        <v>72</v>
      </c>
      <c r="Q35" s="3">
        <v>1</v>
      </c>
      <c r="R35" s="3">
        <v>3</v>
      </c>
      <c r="S35" s="3">
        <v>95</v>
      </c>
      <c r="T35" s="3">
        <v>2</v>
      </c>
      <c r="U35" s="3">
        <v>3</v>
      </c>
      <c r="V35" s="3">
        <v>74</v>
      </c>
      <c r="W35" s="3">
        <v>13</v>
      </c>
      <c r="X35" s="3">
        <v>3</v>
      </c>
      <c r="Y35" s="3">
        <v>73</v>
      </c>
      <c r="Z35" s="3">
        <v>7</v>
      </c>
      <c r="AA35" s="3">
        <v>3</v>
      </c>
      <c r="AB35" s="3">
        <v>91</v>
      </c>
      <c r="AC35" s="3">
        <v>5</v>
      </c>
      <c r="AF35" s="38">
        <f t="shared" si="2"/>
        <v>-31</v>
      </c>
      <c r="AG35" s="38">
        <f t="shared" si="3"/>
        <v>508</v>
      </c>
    </row>
    <row r="36" spans="2:33" x14ac:dyDescent="0.15">
      <c r="B36" s="256" t="s">
        <v>29</v>
      </c>
      <c r="C36" s="257"/>
      <c r="D36" s="3">
        <f t="shared" si="4"/>
        <v>10</v>
      </c>
      <c r="E36" s="3">
        <v>0</v>
      </c>
      <c r="F36" s="3">
        <v>2</v>
      </c>
      <c r="G36" s="9">
        <f t="shared" si="5"/>
        <v>22.1</v>
      </c>
      <c r="H36" s="3">
        <f t="shared" si="1"/>
        <v>233</v>
      </c>
      <c r="I36" s="3">
        <f t="shared" si="6"/>
        <v>12</v>
      </c>
      <c r="J36" s="3">
        <v>133</v>
      </c>
      <c r="K36" s="3">
        <v>112</v>
      </c>
      <c r="L36" s="3">
        <v>1</v>
      </c>
      <c r="M36" s="3">
        <v>31</v>
      </c>
      <c r="N36" s="3">
        <v>1</v>
      </c>
      <c r="O36" s="3">
        <v>2</v>
      </c>
      <c r="P36" s="3">
        <v>41</v>
      </c>
      <c r="Q36" s="3">
        <v>1</v>
      </c>
      <c r="R36" s="3">
        <v>1</v>
      </c>
      <c r="S36" s="3">
        <v>31</v>
      </c>
      <c r="T36" s="3">
        <v>1</v>
      </c>
      <c r="U36" s="3">
        <v>2</v>
      </c>
      <c r="V36" s="3">
        <v>38</v>
      </c>
      <c r="W36" s="3">
        <v>3</v>
      </c>
      <c r="X36" s="3">
        <v>2</v>
      </c>
      <c r="Y36" s="3">
        <v>38</v>
      </c>
      <c r="Z36" s="3">
        <v>3</v>
      </c>
      <c r="AA36" s="3">
        <v>2</v>
      </c>
      <c r="AB36" s="3">
        <v>54</v>
      </c>
      <c r="AC36" s="3">
        <v>3</v>
      </c>
      <c r="AF36" s="38">
        <f t="shared" si="2"/>
        <v>-12</v>
      </c>
      <c r="AG36" s="38">
        <f t="shared" si="3"/>
        <v>245</v>
      </c>
    </row>
    <row r="37" spans="2:33" x14ac:dyDescent="0.15">
      <c r="B37" s="256" t="s">
        <v>41</v>
      </c>
      <c r="C37" s="257"/>
      <c r="D37" s="3">
        <f t="shared" si="4"/>
        <v>6</v>
      </c>
      <c r="E37" s="3">
        <v>0</v>
      </c>
      <c r="F37" s="3">
        <v>1</v>
      </c>
      <c r="G37" s="9">
        <f t="shared" si="5"/>
        <v>9</v>
      </c>
      <c r="H37" s="3">
        <f t="shared" si="1"/>
        <v>54</v>
      </c>
      <c r="I37" s="3">
        <f t="shared" si="6"/>
        <v>0</v>
      </c>
      <c r="J37" s="3">
        <v>31</v>
      </c>
      <c r="K37" s="3">
        <v>23</v>
      </c>
      <c r="L37" s="3">
        <v>1</v>
      </c>
      <c r="M37" s="3">
        <v>6</v>
      </c>
      <c r="N37" s="3">
        <v>0</v>
      </c>
      <c r="O37" s="3">
        <v>1</v>
      </c>
      <c r="P37" s="3">
        <v>10</v>
      </c>
      <c r="Q37" s="3">
        <v>0</v>
      </c>
      <c r="R37" s="3">
        <v>1</v>
      </c>
      <c r="S37" s="3">
        <v>9</v>
      </c>
      <c r="T37" s="3">
        <v>0</v>
      </c>
      <c r="U37" s="3">
        <v>1</v>
      </c>
      <c r="V37" s="3">
        <v>8</v>
      </c>
      <c r="W37" s="3">
        <v>0</v>
      </c>
      <c r="X37" s="3">
        <v>1</v>
      </c>
      <c r="Y37" s="3">
        <v>9</v>
      </c>
      <c r="Z37" s="3">
        <v>0</v>
      </c>
      <c r="AA37" s="3">
        <v>1</v>
      </c>
      <c r="AB37" s="3">
        <v>12</v>
      </c>
      <c r="AC37" s="3">
        <v>0</v>
      </c>
      <c r="AF37" s="38">
        <f t="shared" si="2"/>
        <v>0</v>
      </c>
      <c r="AG37" s="38">
        <f t="shared" si="3"/>
        <v>54</v>
      </c>
    </row>
    <row r="38" spans="2:33" x14ac:dyDescent="0.15">
      <c r="B38" s="256" t="s">
        <v>42</v>
      </c>
      <c r="C38" s="257"/>
      <c r="D38" s="3">
        <f t="shared" si="4"/>
        <v>11</v>
      </c>
      <c r="E38" s="3">
        <v>0</v>
      </c>
      <c r="F38" s="3">
        <v>3</v>
      </c>
      <c r="G38" s="9">
        <f t="shared" si="5"/>
        <v>20.363636363636363</v>
      </c>
      <c r="H38" s="3">
        <f t="shared" si="1"/>
        <v>240</v>
      </c>
      <c r="I38" s="3">
        <f t="shared" si="6"/>
        <v>16</v>
      </c>
      <c r="J38" s="3">
        <v>118</v>
      </c>
      <c r="K38" s="3">
        <v>138</v>
      </c>
      <c r="L38" s="3">
        <v>2</v>
      </c>
      <c r="M38" s="3">
        <v>39</v>
      </c>
      <c r="N38" s="3">
        <v>1</v>
      </c>
      <c r="O38" s="3">
        <v>1</v>
      </c>
      <c r="P38" s="3">
        <v>35</v>
      </c>
      <c r="Q38" s="3" t="s">
        <v>1379</v>
      </c>
      <c r="R38" s="3">
        <v>2</v>
      </c>
      <c r="S38" s="3">
        <v>45</v>
      </c>
      <c r="T38" s="3">
        <v>1</v>
      </c>
      <c r="U38" s="3">
        <v>2</v>
      </c>
      <c r="V38" s="3">
        <v>42</v>
      </c>
      <c r="W38" s="3">
        <v>5</v>
      </c>
      <c r="X38" s="3">
        <v>2</v>
      </c>
      <c r="Y38" s="3">
        <v>38</v>
      </c>
      <c r="Z38" s="3">
        <v>4</v>
      </c>
      <c r="AA38" s="3">
        <v>2</v>
      </c>
      <c r="AB38" s="3">
        <v>41</v>
      </c>
      <c r="AC38" s="3">
        <v>5</v>
      </c>
      <c r="AF38" s="38">
        <f t="shared" si="2"/>
        <v>-16</v>
      </c>
      <c r="AG38" s="38">
        <f t="shared" si="3"/>
        <v>256</v>
      </c>
    </row>
    <row r="39" spans="2:33" x14ac:dyDescent="0.15">
      <c r="B39" s="256" t="s">
        <v>30</v>
      </c>
      <c r="C39" s="257"/>
      <c r="D39" s="3">
        <f t="shared" si="4"/>
        <v>23</v>
      </c>
      <c r="E39" s="3">
        <v>0</v>
      </c>
      <c r="F39" s="3">
        <v>5</v>
      </c>
      <c r="G39" s="9">
        <f t="shared" si="5"/>
        <v>25.652173913043477</v>
      </c>
      <c r="H39" s="3">
        <f t="shared" si="1"/>
        <v>623</v>
      </c>
      <c r="I39" s="3">
        <f t="shared" si="6"/>
        <v>33</v>
      </c>
      <c r="J39" s="3">
        <v>329</v>
      </c>
      <c r="K39" s="3">
        <v>327</v>
      </c>
      <c r="L39" s="3">
        <v>4</v>
      </c>
      <c r="M39" s="3">
        <v>108</v>
      </c>
      <c r="N39" s="3">
        <v>3</v>
      </c>
      <c r="O39" s="3">
        <v>4</v>
      </c>
      <c r="P39" s="3">
        <v>109</v>
      </c>
      <c r="Q39" s="3">
        <v>3</v>
      </c>
      <c r="R39" s="3">
        <v>4</v>
      </c>
      <c r="S39" s="3">
        <v>106</v>
      </c>
      <c r="T39" s="3">
        <v>4</v>
      </c>
      <c r="U39" s="3">
        <v>4</v>
      </c>
      <c r="V39" s="3">
        <v>107</v>
      </c>
      <c r="W39" s="3">
        <v>4</v>
      </c>
      <c r="X39" s="3">
        <v>4</v>
      </c>
      <c r="Y39" s="3">
        <v>109</v>
      </c>
      <c r="Z39" s="3">
        <v>6</v>
      </c>
      <c r="AA39" s="3">
        <v>3</v>
      </c>
      <c r="AB39" s="3">
        <v>84</v>
      </c>
      <c r="AC39" s="3">
        <v>13</v>
      </c>
      <c r="AF39" s="38">
        <f t="shared" si="2"/>
        <v>-33</v>
      </c>
      <c r="AG39" s="38">
        <f t="shared" si="3"/>
        <v>656</v>
      </c>
    </row>
    <row r="40" spans="2:33" x14ac:dyDescent="0.15">
      <c r="B40" s="256" t="s">
        <v>43</v>
      </c>
      <c r="C40" s="257"/>
      <c r="D40" s="3">
        <f>SUM(L40,O40,R40,U40,X40,AA40)</f>
        <v>3</v>
      </c>
      <c r="E40" s="3">
        <v>1</v>
      </c>
      <c r="F40" s="3">
        <v>0</v>
      </c>
      <c r="G40" s="9">
        <f t="shared" si="5"/>
        <v>2</v>
      </c>
      <c r="H40" s="3">
        <f t="shared" si="1"/>
        <v>14</v>
      </c>
      <c r="I40" s="3">
        <f t="shared" si="6"/>
        <v>8</v>
      </c>
      <c r="J40" s="3">
        <v>13</v>
      </c>
      <c r="K40" s="3">
        <v>9</v>
      </c>
      <c r="L40" s="3">
        <v>1</v>
      </c>
      <c r="M40" s="3">
        <v>4</v>
      </c>
      <c r="N40" s="3">
        <v>0</v>
      </c>
      <c r="O40" s="3" t="s">
        <v>1379</v>
      </c>
      <c r="P40" s="3" t="s">
        <v>1379</v>
      </c>
      <c r="Q40" s="3">
        <v>0</v>
      </c>
      <c r="R40" s="3">
        <v>1</v>
      </c>
      <c r="S40" s="3">
        <v>9</v>
      </c>
      <c r="T40" s="3">
        <v>0</v>
      </c>
      <c r="U40" s="3">
        <v>1</v>
      </c>
      <c r="V40" s="3">
        <v>1</v>
      </c>
      <c r="W40" s="3" t="s">
        <v>1379</v>
      </c>
      <c r="X40" s="3">
        <v>0</v>
      </c>
      <c r="Y40" s="3" t="s">
        <v>1379</v>
      </c>
      <c r="Z40" s="3">
        <v>4</v>
      </c>
      <c r="AA40" s="3" t="s">
        <v>1379</v>
      </c>
      <c r="AB40" s="3" t="s">
        <v>1379</v>
      </c>
      <c r="AC40" s="3">
        <v>4</v>
      </c>
      <c r="AF40" s="38">
        <f>+H40-J40-K40</f>
        <v>-8</v>
      </c>
      <c r="AG40" s="38">
        <f t="shared" si="3"/>
        <v>22</v>
      </c>
    </row>
    <row r="41" spans="2:33" x14ac:dyDescent="0.15">
      <c r="B41" s="256" t="s">
        <v>31</v>
      </c>
      <c r="C41" s="257"/>
      <c r="D41" s="3">
        <f t="shared" si="4"/>
        <v>14</v>
      </c>
      <c r="E41" s="3">
        <v>0</v>
      </c>
      <c r="F41" s="3">
        <v>3</v>
      </c>
      <c r="G41" s="9">
        <f t="shared" si="5"/>
        <v>28.428571428571427</v>
      </c>
      <c r="H41" s="3">
        <f t="shared" si="1"/>
        <v>413</v>
      </c>
      <c r="I41" s="3">
        <f t="shared" si="6"/>
        <v>15</v>
      </c>
      <c r="J41" s="3">
        <v>232</v>
      </c>
      <c r="K41" s="3">
        <v>196</v>
      </c>
      <c r="L41" s="3">
        <v>2</v>
      </c>
      <c r="M41" s="3">
        <v>65</v>
      </c>
      <c r="N41" s="3">
        <v>2</v>
      </c>
      <c r="O41" s="3">
        <v>2</v>
      </c>
      <c r="P41" s="3">
        <v>68</v>
      </c>
      <c r="Q41" s="3">
        <v>2</v>
      </c>
      <c r="R41" s="3">
        <v>3</v>
      </c>
      <c r="S41" s="3">
        <v>79</v>
      </c>
      <c r="T41" s="3">
        <v>3</v>
      </c>
      <c r="U41" s="3">
        <v>2</v>
      </c>
      <c r="V41" s="3">
        <v>66</v>
      </c>
      <c r="W41" s="3" t="s">
        <v>1379</v>
      </c>
      <c r="X41" s="3">
        <v>3</v>
      </c>
      <c r="Y41" s="3">
        <v>78</v>
      </c>
      <c r="Z41" s="3">
        <v>3</v>
      </c>
      <c r="AA41" s="3">
        <v>2</v>
      </c>
      <c r="AB41" s="3">
        <v>57</v>
      </c>
      <c r="AC41" s="3">
        <v>5</v>
      </c>
      <c r="AF41" s="38">
        <f t="shared" si="2"/>
        <v>-15</v>
      </c>
      <c r="AG41" s="38">
        <f t="shared" si="3"/>
        <v>428</v>
      </c>
    </row>
    <row r="42" spans="2:33" x14ac:dyDescent="0.15">
      <c r="B42" s="256" t="s">
        <v>32</v>
      </c>
      <c r="C42" s="257"/>
      <c r="D42" s="3">
        <f t="shared" si="4"/>
        <v>12</v>
      </c>
      <c r="E42" s="3">
        <v>0</v>
      </c>
      <c r="F42" s="3">
        <v>3</v>
      </c>
      <c r="G42" s="9">
        <f t="shared" si="5"/>
        <v>24.75</v>
      </c>
      <c r="H42" s="3">
        <f t="shared" si="1"/>
        <v>318</v>
      </c>
      <c r="I42" s="3">
        <f t="shared" si="6"/>
        <v>21</v>
      </c>
      <c r="J42" s="3">
        <v>185</v>
      </c>
      <c r="K42" s="3">
        <v>154</v>
      </c>
      <c r="L42" s="3">
        <v>2</v>
      </c>
      <c r="M42" s="3">
        <v>46</v>
      </c>
      <c r="N42" s="3">
        <v>3</v>
      </c>
      <c r="O42" s="3">
        <v>2</v>
      </c>
      <c r="P42" s="3">
        <v>60</v>
      </c>
      <c r="Q42" s="3">
        <v>3</v>
      </c>
      <c r="R42" s="3">
        <v>2</v>
      </c>
      <c r="S42" s="3">
        <v>42</v>
      </c>
      <c r="T42" s="3">
        <v>3</v>
      </c>
      <c r="U42" s="3">
        <v>2</v>
      </c>
      <c r="V42" s="3">
        <v>56</v>
      </c>
      <c r="W42" s="3">
        <v>3</v>
      </c>
      <c r="X42" s="3">
        <v>2</v>
      </c>
      <c r="Y42" s="3">
        <v>51</v>
      </c>
      <c r="Z42" s="3">
        <v>5</v>
      </c>
      <c r="AA42" s="3">
        <v>2</v>
      </c>
      <c r="AB42" s="3">
        <v>63</v>
      </c>
      <c r="AC42" s="3">
        <v>4</v>
      </c>
      <c r="AF42" s="38">
        <f t="shared" si="2"/>
        <v>-21</v>
      </c>
      <c r="AG42" s="38">
        <f t="shared" si="3"/>
        <v>339</v>
      </c>
    </row>
    <row r="43" spans="2:33" x14ac:dyDescent="0.15">
      <c r="B43" s="256" t="s">
        <v>44</v>
      </c>
      <c r="C43" s="257"/>
      <c r="D43" s="3">
        <f t="shared" si="4"/>
        <v>6</v>
      </c>
      <c r="E43" s="3">
        <v>0</v>
      </c>
      <c r="F43" s="3">
        <v>3</v>
      </c>
      <c r="G43" s="9">
        <f t="shared" si="5"/>
        <v>23.833333333333332</v>
      </c>
      <c r="H43" s="3">
        <f t="shared" si="1"/>
        <v>155</v>
      </c>
      <c r="I43" s="3">
        <f t="shared" si="6"/>
        <v>12</v>
      </c>
      <c r="J43" s="3">
        <v>90</v>
      </c>
      <c r="K43" s="3">
        <v>77</v>
      </c>
      <c r="L43" s="3">
        <v>1</v>
      </c>
      <c r="M43" s="3">
        <v>21</v>
      </c>
      <c r="N43" s="3" t="s">
        <v>1379</v>
      </c>
      <c r="O43" s="3">
        <v>1</v>
      </c>
      <c r="P43" s="3">
        <v>28</v>
      </c>
      <c r="Q43" s="3">
        <v>1</v>
      </c>
      <c r="R43" s="3">
        <v>1</v>
      </c>
      <c r="S43" s="3">
        <v>20</v>
      </c>
      <c r="T43" s="3">
        <v>2</v>
      </c>
      <c r="U43" s="3">
        <v>1</v>
      </c>
      <c r="V43" s="3">
        <v>32</v>
      </c>
      <c r="W43" s="3" t="s">
        <v>1379</v>
      </c>
      <c r="X43" s="3">
        <v>1</v>
      </c>
      <c r="Y43" s="3">
        <v>23</v>
      </c>
      <c r="Z43" s="3">
        <v>3</v>
      </c>
      <c r="AA43" s="3">
        <v>1</v>
      </c>
      <c r="AB43" s="3">
        <v>31</v>
      </c>
      <c r="AC43" s="3">
        <v>6</v>
      </c>
      <c r="AF43" s="38">
        <f t="shared" si="2"/>
        <v>-12</v>
      </c>
      <c r="AG43" s="38">
        <f t="shared" si="3"/>
        <v>167</v>
      </c>
    </row>
    <row r="44" spans="2:33" x14ac:dyDescent="0.15">
      <c r="B44" s="256" t="s">
        <v>47</v>
      </c>
      <c r="C44" s="257"/>
      <c r="D44" s="3">
        <f t="shared" si="4"/>
        <v>6</v>
      </c>
      <c r="E44" s="3">
        <v>0</v>
      </c>
      <c r="F44" s="3">
        <v>0</v>
      </c>
      <c r="G44" s="9">
        <f t="shared" si="5"/>
        <v>10</v>
      </c>
      <c r="H44" s="3">
        <f t="shared" si="1"/>
        <v>60</v>
      </c>
      <c r="I44" s="3">
        <f t="shared" si="6"/>
        <v>0</v>
      </c>
      <c r="J44" s="3">
        <v>22</v>
      </c>
      <c r="K44" s="3">
        <v>38</v>
      </c>
      <c r="L44" s="3">
        <v>1</v>
      </c>
      <c r="M44" s="3">
        <v>12</v>
      </c>
      <c r="N44" s="3">
        <v>0</v>
      </c>
      <c r="O44" s="3">
        <v>1</v>
      </c>
      <c r="P44" s="3">
        <v>9</v>
      </c>
      <c r="Q44" s="3">
        <v>0</v>
      </c>
      <c r="R44" s="3">
        <v>1</v>
      </c>
      <c r="S44" s="3">
        <v>11</v>
      </c>
      <c r="T44" s="3">
        <v>0</v>
      </c>
      <c r="U44" s="3">
        <v>1</v>
      </c>
      <c r="V44" s="3">
        <v>3</v>
      </c>
      <c r="W44" s="3">
        <v>0</v>
      </c>
      <c r="X44" s="3">
        <v>1</v>
      </c>
      <c r="Y44" s="3">
        <v>13</v>
      </c>
      <c r="Z44" s="3">
        <v>0</v>
      </c>
      <c r="AA44" s="3">
        <v>1</v>
      </c>
      <c r="AB44" s="3">
        <v>12</v>
      </c>
      <c r="AC44" s="3">
        <v>0</v>
      </c>
      <c r="AF44" s="38">
        <f t="shared" si="2"/>
        <v>0</v>
      </c>
      <c r="AG44" s="38">
        <f t="shared" si="3"/>
        <v>60</v>
      </c>
    </row>
    <row r="45" spans="2:33" x14ac:dyDescent="0.15">
      <c r="B45" s="256" t="s">
        <v>33</v>
      </c>
      <c r="C45" s="257"/>
      <c r="D45" s="3">
        <f t="shared" si="4"/>
        <v>6</v>
      </c>
      <c r="E45" s="3">
        <v>0</v>
      </c>
      <c r="F45" s="3">
        <v>3</v>
      </c>
      <c r="G45" s="9">
        <f t="shared" si="5"/>
        <v>17.5</v>
      </c>
      <c r="H45" s="3">
        <f t="shared" si="1"/>
        <v>115</v>
      </c>
      <c r="I45" s="3">
        <f t="shared" si="6"/>
        <v>10</v>
      </c>
      <c r="J45" s="3">
        <v>65</v>
      </c>
      <c r="K45" s="3">
        <v>60</v>
      </c>
      <c r="L45" s="3">
        <v>1</v>
      </c>
      <c r="M45" s="3">
        <v>15</v>
      </c>
      <c r="N45" s="3">
        <v>1</v>
      </c>
      <c r="O45" s="3">
        <v>1</v>
      </c>
      <c r="P45" s="3">
        <v>21</v>
      </c>
      <c r="Q45" s="3">
        <v>3</v>
      </c>
      <c r="R45" s="3">
        <v>1</v>
      </c>
      <c r="S45" s="3">
        <v>20</v>
      </c>
      <c r="T45" s="3">
        <v>0</v>
      </c>
      <c r="U45" s="3">
        <v>1</v>
      </c>
      <c r="V45" s="3">
        <v>18</v>
      </c>
      <c r="W45" s="3" t="s">
        <v>1379</v>
      </c>
      <c r="X45" s="3">
        <v>1</v>
      </c>
      <c r="Y45" s="3">
        <v>24</v>
      </c>
      <c r="Z45" s="3">
        <v>2</v>
      </c>
      <c r="AA45" s="3">
        <v>1</v>
      </c>
      <c r="AB45" s="3">
        <v>17</v>
      </c>
      <c r="AC45" s="3">
        <v>4</v>
      </c>
      <c r="AF45" s="38">
        <f t="shared" si="2"/>
        <v>-10</v>
      </c>
      <c r="AG45" s="38">
        <f t="shared" si="3"/>
        <v>125</v>
      </c>
    </row>
    <row r="46" spans="2:33" x14ac:dyDescent="0.15">
      <c r="B46" s="256" t="s">
        <v>94</v>
      </c>
      <c r="C46" s="257"/>
      <c r="D46" s="3">
        <f t="shared" si="4"/>
        <v>6</v>
      </c>
      <c r="E46" s="3">
        <v>0</v>
      </c>
      <c r="F46" s="3">
        <v>1</v>
      </c>
      <c r="G46" s="9">
        <f t="shared" si="5"/>
        <v>13.5</v>
      </c>
      <c r="H46" s="3">
        <f t="shared" si="1"/>
        <v>83</v>
      </c>
      <c r="I46" s="3">
        <f t="shared" si="6"/>
        <v>2</v>
      </c>
      <c r="J46" s="3">
        <v>44</v>
      </c>
      <c r="K46" s="3">
        <v>41</v>
      </c>
      <c r="L46" s="3">
        <v>1</v>
      </c>
      <c r="M46" s="3">
        <v>20</v>
      </c>
      <c r="N46" s="3">
        <v>0</v>
      </c>
      <c r="O46" s="3">
        <v>1</v>
      </c>
      <c r="P46" s="3">
        <v>12</v>
      </c>
      <c r="Q46" s="3" t="s">
        <v>1379</v>
      </c>
      <c r="R46" s="3">
        <v>1</v>
      </c>
      <c r="S46" s="3">
        <v>11</v>
      </c>
      <c r="T46" s="3">
        <v>1</v>
      </c>
      <c r="U46" s="3">
        <v>1</v>
      </c>
      <c r="V46" s="3">
        <v>16</v>
      </c>
      <c r="W46" s="3">
        <v>1</v>
      </c>
      <c r="X46" s="3">
        <v>1</v>
      </c>
      <c r="Y46" s="3">
        <v>14</v>
      </c>
      <c r="Z46" s="3">
        <v>0</v>
      </c>
      <c r="AA46" s="3">
        <v>1</v>
      </c>
      <c r="AB46" s="3">
        <v>10</v>
      </c>
      <c r="AC46" s="3">
        <v>0</v>
      </c>
      <c r="AF46" s="38">
        <f t="shared" si="2"/>
        <v>-2</v>
      </c>
      <c r="AG46" s="38">
        <f t="shared" si="3"/>
        <v>85</v>
      </c>
    </row>
    <row r="47" spans="2:33" x14ac:dyDescent="0.15">
      <c r="B47" s="256" t="s">
        <v>46</v>
      </c>
      <c r="C47" s="257"/>
      <c r="D47" s="3">
        <f t="shared" si="4"/>
        <v>9</v>
      </c>
      <c r="E47" s="3">
        <v>0</v>
      </c>
      <c r="F47" s="3">
        <v>2</v>
      </c>
      <c r="G47" s="9">
        <f t="shared" si="5"/>
        <v>22.555555555555557</v>
      </c>
      <c r="H47" s="3">
        <f t="shared" si="1"/>
        <v>210</v>
      </c>
      <c r="I47" s="3">
        <f t="shared" si="6"/>
        <v>7</v>
      </c>
      <c r="J47" s="3">
        <v>97</v>
      </c>
      <c r="K47" s="3">
        <v>120</v>
      </c>
      <c r="L47" s="3">
        <v>2</v>
      </c>
      <c r="M47" s="3">
        <v>51</v>
      </c>
      <c r="N47" s="3" t="s">
        <v>1379</v>
      </c>
      <c r="O47" s="3">
        <v>1</v>
      </c>
      <c r="P47" s="3">
        <v>30</v>
      </c>
      <c r="Q47" s="3">
        <v>1</v>
      </c>
      <c r="R47" s="3">
        <v>2</v>
      </c>
      <c r="S47" s="3">
        <v>37</v>
      </c>
      <c r="T47" s="3">
        <v>1</v>
      </c>
      <c r="U47" s="3">
        <v>2</v>
      </c>
      <c r="V47" s="3">
        <v>38</v>
      </c>
      <c r="W47" s="3">
        <v>2</v>
      </c>
      <c r="X47" s="3">
        <v>1</v>
      </c>
      <c r="Y47" s="3">
        <v>21</v>
      </c>
      <c r="Z47" s="3">
        <v>2</v>
      </c>
      <c r="AA47" s="3">
        <v>1</v>
      </c>
      <c r="AB47" s="3">
        <v>33</v>
      </c>
      <c r="AC47" s="3">
        <v>1</v>
      </c>
      <c r="AF47" s="38">
        <f t="shared" si="2"/>
        <v>-7</v>
      </c>
      <c r="AG47" s="38">
        <f t="shared" si="3"/>
        <v>217</v>
      </c>
    </row>
    <row r="48" spans="2:33" ht="14.25" thickBot="1" x14ac:dyDescent="0.2">
      <c r="B48" s="258" t="s">
        <v>95</v>
      </c>
      <c r="C48" s="259"/>
      <c r="D48" s="2">
        <f t="shared" si="4"/>
        <v>6</v>
      </c>
      <c r="E48" s="2">
        <v>0</v>
      </c>
      <c r="F48" s="2">
        <v>3</v>
      </c>
      <c r="G48" s="37">
        <f t="shared" si="5"/>
        <v>19.666666666666668</v>
      </c>
      <c r="H48" s="119">
        <f t="shared" si="1"/>
        <v>131</v>
      </c>
      <c r="I48" s="2">
        <f t="shared" si="6"/>
        <v>13</v>
      </c>
      <c r="J48" s="2">
        <v>69</v>
      </c>
      <c r="K48" s="2">
        <v>75</v>
      </c>
      <c r="L48" s="2">
        <v>1</v>
      </c>
      <c r="M48" s="2">
        <v>13</v>
      </c>
      <c r="N48" s="2">
        <v>1</v>
      </c>
      <c r="O48" s="2">
        <v>1</v>
      </c>
      <c r="P48" s="2">
        <v>28</v>
      </c>
      <c r="Q48" s="2">
        <v>3</v>
      </c>
      <c r="R48" s="2">
        <v>1</v>
      </c>
      <c r="S48" s="2">
        <v>23</v>
      </c>
      <c r="T48" s="2">
        <v>1</v>
      </c>
      <c r="U48" s="2">
        <v>1</v>
      </c>
      <c r="V48" s="2">
        <v>21</v>
      </c>
      <c r="W48" s="2">
        <v>1</v>
      </c>
      <c r="X48" s="2">
        <v>1</v>
      </c>
      <c r="Y48" s="2">
        <v>23</v>
      </c>
      <c r="Z48" s="2">
        <v>3</v>
      </c>
      <c r="AA48" s="2">
        <v>1</v>
      </c>
      <c r="AB48" s="2">
        <v>23</v>
      </c>
      <c r="AC48" s="2">
        <v>4</v>
      </c>
      <c r="AF48" s="38">
        <f t="shared" si="2"/>
        <v>-13</v>
      </c>
      <c r="AG48" s="38">
        <f t="shared" si="3"/>
        <v>144</v>
      </c>
    </row>
    <row r="49" spans="2:29" x14ac:dyDescent="0.15">
      <c r="B49" s="1" t="s">
        <v>1300</v>
      </c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</row>
    <row r="50" spans="2:29" x14ac:dyDescent="0.15">
      <c r="B50" s="1" t="s">
        <v>114</v>
      </c>
    </row>
  </sheetData>
  <mergeCells count="98">
    <mergeCell ref="B47:C47"/>
    <mergeCell ref="B48:C48"/>
    <mergeCell ref="B41:C41"/>
    <mergeCell ref="B42:C42"/>
    <mergeCell ref="B43:C43"/>
    <mergeCell ref="B44:C44"/>
    <mergeCell ref="B45:C45"/>
    <mergeCell ref="B46:C46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4:C24"/>
    <mergeCell ref="B25:C25"/>
    <mergeCell ref="B26:C26"/>
    <mergeCell ref="B27:C27"/>
    <mergeCell ref="B28:C28"/>
    <mergeCell ref="AC20:AC22"/>
    <mergeCell ref="B4:B9"/>
    <mergeCell ref="B17:C22"/>
    <mergeCell ref="X19:X22"/>
    <mergeCell ref="Y19:Y22"/>
    <mergeCell ref="AA19:AA22"/>
    <mergeCell ref="AB19:AB22"/>
    <mergeCell ref="I20:I22"/>
    <mergeCell ref="N20:N22"/>
    <mergeCell ref="Q20:Q22"/>
    <mergeCell ref="T20:T22"/>
    <mergeCell ref="W20:W22"/>
    <mergeCell ref="Z20:Z22"/>
    <mergeCell ref="X18:Z18"/>
    <mergeCell ref="AA18:AC18"/>
    <mergeCell ref="L19:L22"/>
    <mergeCell ref="L18:N18"/>
    <mergeCell ref="O18:Q18"/>
    <mergeCell ref="R18:T18"/>
    <mergeCell ref="U18:W18"/>
    <mergeCell ref="M19:M22"/>
    <mergeCell ref="O19:O22"/>
    <mergeCell ref="P19:P22"/>
    <mergeCell ref="R19:R22"/>
    <mergeCell ref="S19:S22"/>
    <mergeCell ref="AA5:AC5"/>
    <mergeCell ref="AA6:AA9"/>
    <mergeCell ref="AB6:AB9"/>
    <mergeCell ref="AC7:AC9"/>
    <mergeCell ref="D17:F17"/>
    <mergeCell ref="G17:G22"/>
    <mergeCell ref="H17:K17"/>
    <mergeCell ref="L17:AC17"/>
    <mergeCell ref="D18:D22"/>
    <mergeCell ref="E18:E22"/>
    <mergeCell ref="F18:F22"/>
    <mergeCell ref="H18:H22"/>
    <mergeCell ref="U19:U22"/>
    <mergeCell ref="V19:V22"/>
    <mergeCell ref="J18:J22"/>
    <mergeCell ref="K18:K22"/>
    <mergeCell ref="T7:T9"/>
    <mergeCell ref="X5:Z5"/>
    <mergeCell ref="X6:X9"/>
    <mergeCell ref="Y6:Y9"/>
    <mergeCell ref="Z7:Z9"/>
    <mergeCell ref="N7:N9"/>
    <mergeCell ref="L5:N5"/>
    <mergeCell ref="L4:AC4"/>
    <mergeCell ref="M6:M9"/>
    <mergeCell ref="O5:Q5"/>
    <mergeCell ref="O6:O9"/>
    <mergeCell ref="P6:P9"/>
    <mergeCell ref="U5:W5"/>
    <mergeCell ref="U6:U9"/>
    <mergeCell ref="V6:V9"/>
    <mergeCell ref="W7:W9"/>
    <mergeCell ref="L6:L9"/>
    <mergeCell ref="Q7:Q9"/>
    <mergeCell ref="R5:T5"/>
    <mergeCell ref="R6:R9"/>
    <mergeCell ref="S6:S9"/>
    <mergeCell ref="G4:G9"/>
    <mergeCell ref="H5:H9"/>
    <mergeCell ref="J5:J9"/>
    <mergeCell ref="K5:K9"/>
    <mergeCell ref="H4:K4"/>
    <mergeCell ref="I7:I9"/>
    <mergeCell ref="C4:C9"/>
    <mergeCell ref="D4:F4"/>
    <mergeCell ref="D5:D9"/>
    <mergeCell ref="E5:E9"/>
    <mergeCell ref="F5:F9"/>
  </mergeCells>
  <phoneticPr fontId="9"/>
  <conditionalFormatting sqref="B11:B15">
    <cfRule type="cellIs" dxfId="39" priority="1" operator="equal">
      <formula>43468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fitToPage="1"/>
  </sheetPr>
  <dimension ref="B2:V34"/>
  <sheetViews>
    <sheetView topLeftCell="A16" zoomScaleSheetLayoutView="100" workbookViewId="0">
      <selection activeCell="R32" sqref="R32"/>
    </sheetView>
  </sheetViews>
  <sheetFormatPr defaultColWidth="2.625" defaultRowHeight="13.5" x14ac:dyDescent="0.15"/>
  <cols>
    <col min="1" max="1" width="2.625" style="1"/>
    <col min="2" max="2" width="11.125" style="1" customWidth="1"/>
    <col min="3" max="3" width="3.5" style="1" bestFit="1" customWidth="1"/>
    <col min="4" max="4" width="4.5" style="1" bestFit="1" customWidth="1"/>
    <col min="5" max="5" width="4.5" style="1" customWidth="1"/>
    <col min="6" max="6" width="7.125" style="1" bestFit="1" customWidth="1"/>
    <col min="7" max="7" width="8" style="1" bestFit="1" customWidth="1"/>
    <col min="8" max="8" width="5.125" style="1" customWidth="1"/>
    <col min="9" max="10" width="6.125" style="1" bestFit="1" customWidth="1"/>
    <col min="11" max="11" width="3.5" style="1" bestFit="1" customWidth="1"/>
    <col min="12" max="12" width="6.125" style="1" bestFit="1" customWidth="1"/>
    <col min="13" max="13" width="4.5" style="1" customWidth="1"/>
    <col min="14" max="14" width="3.5" style="1" bestFit="1" customWidth="1"/>
    <col min="15" max="15" width="6.125" style="1" bestFit="1" customWidth="1"/>
    <col min="16" max="16" width="4.5" style="1" customWidth="1"/>
    <col min="17" max="17" width="3.5" style="1" bestFit="1" customWidth="1"/>
    <col min="18" max="18" width="6.125" style="1" bestFit="1" customWidth="1"/>
    <col min="19" max="19" width="4.5" style="1" customWidth="1"/>
    <col min="20" max="21" width="2.625" style="1"/>
    <col min="22" max="22" width="6.375" style="1" bestFit="1" customWidth="1"/>
    <col min="23" max="16384" width="2.625" style="1"/>
  </cols>
  <sheetData>
    <row r="2" spans="2:19" x14ac:dyDescent="0.15">
      <c r="B2" s="7" t="s">
        <v>902</v>
      </c>
    </row>
    <row r="3" spans="2:19" ht="14.25" thickBot="1" x14ac:dyDescent="0.2"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6" t="s">
        <v>84</v>
      </c>
    </row>
    <row r="4" spans="2:19" ht="13.5" customHeight="1" x14ac:dyDescent="0.15">
      <c r="B4" s="217" t="s">
        <v>97</v>
      </c>
      <c r="C4" s="229" t="s">
        <v>12</v>
      </c>
      <c r="D4" s="221" t="s">
        <v>76</v>
      </c>
      <c r="E4" s="222"/>
      <c r="F4" s="235" t="s">
        <v>99</v>
      </c>
      <c r="G4" s="222" t="s">
        <v>100</v>
      </c>
      <c r="H4" s="239"/>
      <c r="I4" s="239"/>
      <c r="J4" s="240"/>
      <c r="K4" s="222" t="s">
        <v>85</v>
      </c>
      <c r="L4" s="239"/>
      <c r="M4" s="239"/>
      <c r="N4" s="239"/>
      <c r="O4" s="239"/>
      <c r="P4" s="239"/>
      <c r="Q4" s="239"/>
      <c r="R4" s="239"/>
      <c r="S4" s="239"/>
    </row>
    <row r="5" spans="2:19" ht="13.5" customHeight="1" x14ac:dyDescent="0.15">
      <c r="B5" s="226"/>
      <c r="C5" s="230"/>
      <c r="D5" s="232" t="s">
        <v>77</v>
      </c>
      <c r="E5" s="233" t="s">
        <v>1158</v>
      </c>
      <c r="F5" s="227"/>
      <c r="G5" s="236" t="s">
        <v>14</v>
      </c>
      <c r="H5" s="10"/>
      <c r="I5" s="236" t="s">
        <v>15</v>
      </c>
      <c r="J5" s="236" t="s">
        <v>16</v>
      </c>
      <c r="K5" s="238" t="s">
        <v>86</v>
      </c>
      <c r="L5" s="244"/>
      <c r="M5" s="245"/>
      <c r="N5" s="238" t="s">
        <v>87</v>
      </c>
      <c r="O5" s="244"/>
      <c r="P5" s="245"/>
      <c r="Q5" s="225" t="s">
        <v>88</v>
      </c>
      <c r="R5" s="249"/>
      <c r="S5" s="249"/>
    </row>
    <row r="6" spans="2:19" ht="13.5" customHeight="1" x14ac:dyDescent="0.15">
      <c r="B6" s="226"/>
      <c r="C6" s="230"/>
      <c r="D6" s="232"/>
      <c r="E6" s="233"/>
      <c r="F6" s="227"/>
      <c r="G6" s="237"/>
      <c r="H6" s="11"/>
      <c r="I6" s="237"/>
      <c r="J6" s="237"/>
      <c r="K6" s="246" t="s">
        <v>76</v>
      </c>
      <c r="L6" s="236" t="s">
        <v>100</v>
      </c>
      <c r="M6" s="12"/>
      <c r="N6" s="246" t="s">
        <v>76</v>
      </c>
      <c r="O6" s="236" t="s">
        <v>100</v>
      </c>
      <c r="P6" s="12"/>
      <c r="Q6" s="246" t="s">
        <v>76</v>
      </c>
      <c r="R6" s="236" t="s">
        <v>100</v>
      </c>
      <c r="S6" s="13"/>
    </row>
    <row r="7" spans="2:19" ht="13.5" customHeight="1" x14ac:dyDescent="0.15">
      <c r="B7" s="226"/>
      <c r="C7" s="230"/>
      <c r="D7" s="232"/>
      <c r="E7" s="233"/>
      <c r="F7" s="227"/>
      <c r="G7" s="237"/>
      <c r="H7" s="262" t="s">
        <v>1159</v>
      </c>
      <c r="I7" s="237"/>
      <c r="J7" s="237"/>
      <c r="K7" s="247"/>
      <c r="L7" s="237"/>
      <c r="M7" s="262" t="s">
        <v>1159</v>
      </c>
      <c r="N7" s="247"/>
      <c r="O7" s="237"/>
      <c r="P7" s="262" t="s">
        <v>1159</v>
      </c>
      <c r="Q7" s="247"/>
      <c r="R7" s="237"/>
      <c r="S7" s="260" t="s">
        <v>1159</v>
      </c>
    </row>
    <row r="8" spans="2:19" x14ac:dyDescent="0.15">
      <c r="B8" s="218"/>
      <c r="C8" s="231"/>
      <c r="D8" s="232"/>
      <c r="E8" s="234"/>
      <c r="F8" s="220"/>
      <c r="G8" s="238"/>
      <c r="H8" s="263"/>
      <c r="I8" s="238"/>
      <c r="J8" s="238"/>
      <c r="K8" s="248"/>
      <c r="L8" s="238"/>
      <c r="M8" s="263"/>
      <c r="N8" s="248"/>
      <c r="O8" s="238"/>
      <c r="P8" s="263"/>
      <c r="Q8" s="248"/>
      <c r="R8" s="238"/>
      <c r="S8" s="261"/>
    </row>
    <row r="9" spans="2:19" x14ac:dyDescent="0.15">
      <c r="B9" s="135"/>
      <c r="C9" s="136" t="s">
        <v>19</v>
      </c>
      <c r="D9" s="136"/>
      <c r="E9" s="136"/>
      <c r="F9" s="136" t="s">
        <v>20</v>
      </c>
      <c r="G9" s="136" t="s">
        <v>20</v>
      </c>
      <c r="H9" s="136" t="s">
        <v>20</v>
      </c>
      <c r="I9" s="136" t="s">
        <v>20</v>
      </c>
      <c r="J9" s="136" t="s">
        <v>20</v>
      </c>
      <c r="K9" s="136"/>
      <c r="L9" s="136" t="s">
        <v>20</v>
      </c>
      <c r="M9" s="136" t="s">
        <v>20</v>
      </c>
      <c r="N9" s="136"/>
      <c r="O9" s="136" t="s">
        <v>20</v>
      </c>
      <c r="P9" s="136" t="s">
        <v>20</v>
      </c>
      <c r="Q9" s="136"/>
      <c r="R9" s="136" t="s">
        <v>20</v>
      </c>
      <c r="S9" s="136" t="s">
        <v>20</v>
      </c>
    </row>
    <row r="10" spans="2:19" x14ac:dyDescent="0.15">
      <c r="B10" s="137">
        <f>年度表!$A1</f>
        <v>43102</v>
      </c>
      <c r="C10" s="3">
        <v>12</v>
      </c>
      <c r="D10" s="3">
        <v>142</v>
      </c>
      <c r="E10" s="3">
        <v>38</v>
      </c>
      <c r="F10" s="9">
        <v>29.697182999999999</v>
      </c>
      <c r="G10" s="3">
        <v>4425</v>
      </c>
      <c r="H10" s="3">
        <v>208</v>
      </c>
      <c r="I10" s="3">
        <v>2225</v>
      </c>
      <c r="J10" s="3">
        <v>2200</v>
      </c>
      <c r="K10" s="3">
        <v>47</v>
      </c>
      <c r="L10" s="3">
        <v>1438</v>
      </c>
      <c r="M10" s="3">
        <v>80</v>
      </c>
      <c r="N10" s="3">
        <v>48</v>
      </c>
      <c r="O10" s="3">
        <v>1497</v>
      </c>
      <c r="P10" s="3">
        <v>61</v>
      </c>
      <c r="Q10" s="3">
        <v>47</v>
      </c>
      <c r="R10" s="3">
        <v>1490</v>
      </c>
      <c r="S10" s="3">
        <v>67</v>
      </c>
    </row>
    <row r="11" spans="2:19" x14ac:dyDescent="0.15">
      <c r="B11" s="137">
        <f>年度表!$A2</f>
        <v>43468</v>
      </c>
      <c r="C11" s="3">
        <v>12</v>
      </c>
      <c r="D11" s="3">
        <v>139</v>
      </c>
      <c r="E11" s="3">
        <v>37</v>
      </c>
      <c r="F11" s="9">
        <v>29.776978417266186</v>
      </c>
      <c r="G11" s="3">
        <v>4347</v>
      </c>
      <c r="H11" s="3">
        <v>208</v>
      </c>
      <c r="I11" s="3">
        <v>2217</v>
      </c>
      <c r="J11" s="3">
        <v>2130</v>
      </c>
      <c r="K11" s="3">
        <v>44</v>
      </c>
      <c r="L11" s="3">
        <v>1402</v>
      </c>
      <c r="M11" s="3">
        <v>69</v>
      </c>
      <c r="N11" s="3">
        <v>47</v>
      </c>
      <c r="O11" s="3">
        <v>1444</v>
      </c>
      <c r="P11" s="3">
        <v>80</v>
      </c>
      <c r="Q11" s="3">
        <v>48</v>
      </c>
      <c r="R11" s="3">
        <v>1501</v>
      </c>
      <c r="S11" s="3">
        <v>59</v>
      </c>
    </row>
    <row r="12" spans="2:19" x14ac:dyDescent="0.15">
      <c r="B12" s="137">
        <f>年度表!$A3</f>
        <v>43834</v>
      </c>
      <c r="C12" s="3">
        <v>12</v>
      </c>
      <c r="D12" s="3">
        <v>136</v>
      </c>
      <c r="E12" s="3">
        <v>39</v>
      </c>
      <c r="F12" s="9">
        <v>29.713235294117649</v>
      </c>
      <c r="G12" s="3">
        <v>4254</v>
      </c>
      <c r="H12" s="3">
        <v>213</v>
      </c>
      <c r="I12" s="3">
        <v>2186</v>
      </c>
      <c r="J12" s="3">
        <v>2068</v>
      </c>
      <c r="K12" s="3">
        <v>45</v>
      </c>
      <c r="L12" s="3">
        <v>1411</v>
      </c>
      <c r="M12" s="3">
        <v>62</v>
      </c>
      <c r="N12" s="3">
        <v>44</v>
      </c>
      <c r="O12" s="3">
        <v>1400</v>
      </c>
      <c r="P12" s="3">
        <v>72</v>
      </c>
      <c r="Q12" s="3">
        <v>47</v>
      </c>
      <c r="R12" s="3">
        <v>1443</v>
      </c>
      <c r="S12" s="3">
        <v>79</v>
      </c>
    </row>
    <row r="13" spans="2:19" x14ac:dyDescent="0.15">
      <c r="B13" s="137">
        <f>年度表!$A4</f>
        <v>44200</v>
      </c>
      <c r="C13" s="31">
        <v>12</v>
      </c>
      <c r="D13" s="3">
        <v>131</v>
      </c>
      <c r="E13" s="3">
        <v>41</v>
      </c>
      <c r="F13" s="144">
        <f>IF(D12&lt;&gt;0,(G13-H13)/D12,"-")</f>
        <v>29.051470588235293</v>
      </c>
      <c r="G13" s="3">
        <v>4174</v>
      </c>
      <c r="H13" s="3">
        <v>223</v>
      </c>
      <c r="I13" s="3">
        <v>2125</v>
      </c>
      <c r="J13" s="3">
        <v>2049</v>
      </c>
      <c r="K13" s="3">
        <v>42</v>
      </c>
      <c r="L13" s="3">
        <v>1364</v>
      </c>
      <c r="M13" s="3">
        <v>80</v>
      </c>
      <c r="N13" s="3">
        <v>45</v>
      </c>
      <c r="O13" s="3">
        <v>1411</v>
      </c>
      <c r="P13" s="3">
        <v>66</v>
      </c>
      <c r="Q13" s="3">
        <v>44</v>
      </c>
      <c r="R13" s="3">
        <v>1399</v>
      </c>
      <c r="S13" s="3">
        <v>77</v>
      </c>
    </row>
    <row r="14" spans="2:19" ht="14.25" thickBot="1" x14ac:dyDescent="0.2">
      <c r="B14" s="140">
        <f>年度表!$A5</f>
        <v>44566</v>
      </c>
      <c r="C14" s="167">
        <v>12</v>
      </c>
      <c r="D14" s="119">
        <f>SUM(D22:D33)</f>
        <v>128</v>
      </c>
      <c r="E14" s="153">
        <f>SUM(E22:E33)</f>
        <v>38</v>
      </c>
      <c r="F14" s="143">
        <f>IF(D13&lt;&gt;0,(G14-H14)/D13,"-")</f>
        <v>27.610687022900763</v>
      </c>
      <c r="G14" s="119">
        <f>SUM(G22:G33)</f>
        <v>3835</v>
      </c>
      <c r="H14" s="119">
        <f>SUM(H22:H33)</f>
        <v>218</v>
      </c>
      <c r="I14" s="119">
        <f t="shared" ref="I14:Q14" si="0">SUM(I22:I33)</f>
        <v>2053</v>
      </c>
      <c r="J14" s="119">
        <f t="shared" si="0"/>
        <v>2000</v>
      </c>
      <c r="K14" s="119">
        <f t="shared" si="0"/>
        <v>41</v>
      </c>
      <c r="L14" s="119">
        <f t="shared" si="0"/>
        <v>1213</v>
      </c>
      <c r="M14" s="119">
        <f t="shared" si="0"/>
        <v>69</v>
      </c>
      <c r="N14" s="119">
        <f t="shared" si="0"/>
        <v>42</v>
      </c>
      <c r="O14" s="119">
        <f t="shared" si="0"/>
        <v>1279</v>
      </c>
      <c r="P14" s="119">
        <f t="shared" si="0"/>
        <v>83</v>
      </c>
      <c r="Q14" s="119">
        <f t="shared" si="0"/>
        <v>45</v>
      </c>
      <c r="R14" s="119">
        <f>SUM(R22:R33)</f>
        <v>1343</v>
      </c>
      <c r="S14" s="119">
        <f>SUM(S22:S33)</f>
        <v>66</v>
      </c>
    </row>
    <row r="15" spans="2:19" ht="20.100000000000001" customHeight="1" thickBot="1" x14ac:dyDescent="0.2">
      <c r="B15" s="95">
        <f>年度表!A5</f>
        <v>44566</v>
      </c>
      <c r="C15" s="96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</row>
    <row r="16" spans="2:19" ht="13.5" customHeight="1" x14ac:dyDescent="0.15">
      <c r="B16" s="253" t="s">
        <v>98</v>
      </c>
      <c r="C16" s="217"/>
      <c r="D16" s="221" t="s">
        <v>76</v>
      </c>
      <c r="E16" s="222"/>
      <c r="F16" s="235" t="s">
        <v>101</v>
      </c>
      <c r="G16" s="222" t="s">
        <v>100</v>
      </c>
      <c r="H16" s="239"/>
      <c r="I16" s="239"/>
      <c r="J16" s="240"/>
      <c r="K16" s="222" t="s">
        <v>85</v>
      </c>
      <c r="L16" s="239"/>
      <c r="M16" s="239"/>
      <c r="N16" s="239"/>
      <c r="O16" s="239"/>
      <c r="P16" s="239"/>
      <c r="Q16" s="239"/>
      <c r="R16" s="239"/>
      <c r="S16" s="239"/>
    </row>
    <row r="17" spans="2:22" ht="13.5" customHeight="1" x14ac:dyDescent="0.15">
      <c r="B17" s="254"/>
      <c r="C17" s="226"/>
      <c r="D17" s="232" t="s">
        <v>77</v>
      </c>
      <c r="E17" s="233" t="s">
        <v>1158</v>
      </c>
      <c r="F17" s="227"/>
      <c r="G17" s="236" t="s">
        <v>14</v>
      </c>
      <c r="H17" s="10"/>
      <c r="I17" s="236" t="s">
        <v>15</v>
      </c>
      <c r="J17" s="236" t="s">
        <v>16</v>
      </c>
      <c r="K17" s="238" t="s">
        <v>86</v>
      </c>
      <c r="L17" s="244"/>
      <c r="M17" s="245"/>
      <c r="N17" s="238" t="s">
        <v>87</v>
      </c>
      <c r="O17" s="244"/>
      <c r="P17" s="245"/>
      <c r="Q17" s="225" t="s">
        <v>88</v>
      </c>
      <c r="R17" s="249"/>
      <c r="S17" s="249"/>
    </row>
    <row r="18" spans="2:22" ht="13.5" customHeight="1" x14ac:dyDescent="0.15">
      <c r="B18" s="254"/>
      <c r="C18" s="226"/>
      <c r="D18" s="232"/>
      <c r="E18" s="233"/>
      <c r="F18" s="227"/>
      <c r="G18" s="237"/>
      <c r="H18" s="11"/>
      <c r="I18" s="237"/>
      <c r="J18" s="237"/>
      <c r="K18" s="246" t="s">
        <v>76</v>
      </c>
      <c r="L18" s="236" t="s">
        <v>100</v>
      </c>
      <c r="M18" s="12"/>
      <c r="N18" s="246" t="s">
        <v>76</v>
      </c>
      <c r="O18" s="236" t="s">
        <v>100</v>
      </c>
      <c r="P18" s="12"/>
      <c r="Q18" s="246" t="s">
        <v>76</v>
      </c>
      <c r="R18" s="236" t="s">
        <v>100</v>
      </c>
      <c r="S18" s="13"/>
    </row>
    <row r="19" spans="2:22" ht="13.5" customHeight="1" x14ac:dyDescent="0.15">
      <c r="B19" s="254"/>
      <c r="C19" s="226"/>
      <c r="D19" s="232"/>
      <c r="E19" s="233"/>
      <c r="F19" s="227"/>
      <c r="G19" s="237"/>
      <c r="H19" s="262" t="s">
        <v>1159</v>
      </c>
      <c r="I19" s="237"/>
      <c r="J19" s="237"/>
      <c r="K19" s="247"/>
      <c r="L19" s="237"/>
      <c r="M19" s="262" t="s">
        <v>1159</v>
      </c>
      <c r="N19" s="247"/>
      <c r="O19" s="237"/>
      <c r="P19" s="262" t="s">
        <v>1159</v>
      </c>
      <c r="Q19" s="247"/>
      <c r="R19" s="237"/>
      <c r="S19" s="260" t="s">
        <v>1159</v>
      </c>
    </row>
    <row r="20" spans="2:22" x14ac:dyDescent="0.15">
      <c r="B20" s="255"/>
      <c r="C20" s="218"/>
      <c r="D20" s="232"/>
      <c r="E20" s="234"/>
      <c r="F20" s="220"/>
      <c r="G20" s="238"/>
      <c r="H20" s="263"/>
      <c r="I20" s="238"/>
      <c r="J20" s="238"/>
      <c r="K20" s="248"/>
      <c r="L20" s="238"/>
      <c r="M20" s="263"/>
      <c r="N20" s="248"/>
      <c r="O20" s="238"/>
      <c r="P20" s="263"/>
      <c r="Q20" s="248"/>
      <c r="R20" s="238"/>
      <c r="S20" s="261"/>
    </row>
    <row r="21" spans="2:22" x14ac:dyDescent="0.15">
      <c r="B21" s="14"/>
      <c r="C21" s="15"/>
      <c r="D21" s="136"/>
      <c r="E21" s="136"/>
      <c r="F21" s="136" t="s">
        <v>20</v>
      </c>
      <c r="G21" s="136" t="s">
        <v>20</v>
      </c>
      <c r="H21" s="136" t="s">
        <v>20</v>
      </c>
      <c r="I21" s="136" t="s">
        <v>20</v>
      </c>
      <c r="J21" s="136" t="s">
        <v>20</v>
      </c>
      <c r="K21" s="136"/>
      <c r="L21" s="136" t="s">
        <v>20</v>
      </c>
      <c r="M21" s="136" t="s">
        <v>20</v>
      </c>
      <c r="N21" s="136"/>
      <c r="O21" s="136" t="s">
        <v>20</v>
      </c>
      <c r="P21" s="136" t="s">
        <v>20</v>
      </c>
      <c r="Q21" s="136"/>
      <c r="R21" s="136" t="s">
        <v>20</v>
      </c>
      <c r="S21" s="136" t="s">
        <v>20</v>
      </c>
    </row>
    <row r="22" spans="2:22" ht="13.5" customHeight="1" x14ac:dyDescent="0.15">
      <c r="B22" s="256" t="s">
        <v>102</v>
      </c>
      <c r="C22" s="257"/>
      <c r="D22" s="31">
        <f>SUM(K22,N22,Q22)</f>
        <v>15</v>
      </c>
      <c r="E22" s="145">
        <v>4</v>
      </c>
      <c r="F22" s="144">
        <f>IF(D22&lt;&gt;0,(G22-H22)/D22,"-")</f>
        <v>30.666666666666668</v>
      </c>
      <c r="G22" s="145">
        <f>SUM(L22,O22,R22)</f>
        <v>485</v>
      </c>
      <c r="H22" s="145">
        <f>SUM(M22,P22,S22)</f>
        <v>25</v>
      </c>
      <c r="I22" s="145">
        <v>245</v>
      </c>
      <c r="J22" s="145">
        <v>265</v>
      </c>
      <c r="K22" s="145">
        <v>5</v>
      </c>
      <c r="L22" s="145">
        <v>157</v>
      </c>
      <c r="M22" s="145">
        <v>7</v>
      </c>
      <c r="N22" s="145">
        <v>5</v>
      </c>
      <c r="O22" s="145">
        <v>165</v>
      </c>
      <c r="P22" s="145">
        <v>5</v>
      </c>
      <c r="Q22" s="145">
        <v>5</v>
      </c>
      <c r="R22" s="145">
        <v>163</v>
      </c>
      <c r="S22" s="145">
        <v>13</v>
      </c>
      <c r="V22" s="38">
        <f>+G22-I22-J22</f>
        <v>-25</v>
      </c>
    </row>
    <row r="23" spans="2:22" x14ac:dyDescent="0.15">
      <c r="B23" s="256" t="s">
        <v>103</v>
      </c>
      <c r="C23" s="257"/>
      <c r="D23" s="31">
        <f t="shared" ref="D23:D33" si="1">SUM(K23,N23,Q23)</f>
        <v>9</v>
      </c>
      <c r="E23" s="145">
        <v>3</v>
      </c>
      <c r="F23" s="144">
        <f>IF(D23&lt;&gt;0,(G23-H23)/D23,"-")</f>
        <v>28.888888888888889</v>
      </c>
      <c r="G23" s="145">
        <f t="shared" ref="G23:G33" si="2">SUM(L23,O23,R23)</f>
        <v>277</v>
      </c>
      <c r="H23" s="145">
        <f t="shared" ref="H23:H33" si="3">SUM(M23,P23,S23)</f>
        <v>17</v>
      </c>
      <c r="I23" s="145">
        <v>144</v>
      </c>
      <c r="J23" s="145">
        <v>150</v>
      </c>
      <c r="K23" s="145">
        <v>3</v>
      </c>
      <c r="L23" s="145">
        <v>84</v>
      </c>
      <c r="M23" s="145">
        <v>7</v>
      </c>
      <c r="N23" s="145">
        <v>3</v>
      </c>
      <c r="O23" s="145">
        <v>92</v>
      </c>
      <c r="P23" s="145">
        <v>8</v>
      </c>
      <c r="Q23" s="145">
        <v>3</v>
      </c>
      <c r="R23" s="145">
        <v>101</v>
      </c>
      <c r="S23" s="145">
        <v>2</v>
      </c>
      <c r="V23" s="38">
        <f t="shared" ref="V23:V33" si="4">+G23-I23-J23</f>
        <v>-17</v>
      </c>
    </row>
    <row r="24" spans="2:22" x14ac:dyDescent="0.15">
      <c r="B24" s="256" t="s">
        <v>104</v>
      </c>
      <c r="C24" s="257"/>
      <c r="D24" s="31">
        <f t="shared" si="1"/>
        <v>11</v>
      </c>
      <c r="E24" s="145">
        <v>4</v>
      </c>
      <c r="F24" s="144">
        <f t="shared" ref="F24:F33" si="5">IF(D24&lt;&gt;0,(G24-H24)/D24,"-")</f>
        <v>28.272727272727273</v>
      </c>
      <c r="G24" s="145">
        <f t="shared" si="2"/>
        <v>337</v>
      </c>
      <c r="H24" s="145">
        <f t="shared" si="3"/>
        <v>26</v>
      </c>
      <c r="I24" s="145">
        <v>177</v>
      </c>
      <c r="J24" s="145">
        <v>186</v>
      </c>
      <c r="K24" s="145">
        <v>3</v>
      </c>
      <c r="L24" s="145">
        <v>104</v>
      </c>
      <c r="M24" s="145">
        <v>6</v>
      </c>
      <c r="N24" s="145">
        <v>4</v>
      </c>
      <c r="O24" s="145">
        <v>114</v>
      </c>
      <c r="P24" s="145">
        <v>13</v>
      </c>
      <c r="Q24" s="145">
        <v>4</v>
      </c>
      <c r="R24" s="145">
        <v>119</v>
      </c>
      <c r="S24" s="145">
        <v>7</v>
      </c>
      <c r="V24" s="38">
        <f t="shared" si="4"/>
        <v>-26</v>
      </c>
    </row>
    <row r="25" spans="2:22" x14ac:dyDescent="0.15">
      <c r="B25" s="256" t="s">
        <v>105</v>
      </c>
      <c r="C25" s="257"/>
      <c r="D25" s="31">
        <f t="shared" si="1"/>
        <v>16</v>
      </c>
      <c r="E25" s="145">
        <v>5</v>
      </c>
      <c r="F25" s="144">
        <f t="shared" si="5"/>
        <v>29.375</v>
      </c>
      <c r="G25" s="145">
        <f t="shared" si="2"/>
        <v>502</v>
      </c>
      <c r="H25" s="145">
        <f t="shared" si="3"/>
        <v>32</v>
      </c>
      <c r="I25" s="145">
        <v>281</v>
      </c>
      <c r="J25" s="145">
        <v>253</v>
      </c>
      <c r="K25" s="145">
        <v>5</v>
      </c>
      <c r="L25" s="145">
        <v>158</v>
      </c>
      <c r="M25" s="145">
        <v>14</v>
      </c>
      <c r="N25" s="145">
        <v>6</v>
      </c>
      <c r="O25" s="145">
        <v>177</v>
      </c>
      <c r="P25" s="145">
        <v>7</v>
      </c>
      <c r="Q25" s="145">
        <v>5</v>
      </c>
      <c r="R25" s="145">
        <v>167</v>
      </c>
      <c r="S25" s="145">
        <v>11</v>
      </c>
      <c r="V25" s="38">
        <f t="shared" si="4"/>
        <v>-32</v>
      </c>
    </row>
    <row r="26" spans="2:22" x14ac:dyDescent="0.15">
      <c r="B26" s="256" t="s">
        <v>106</v>
      </c>
      <c r="C26" s="257"/>
      <c r="D26" s="31">
        <f t="shared" si="1"/>
        <v>15</v>
      </c>
      <c r="E26" s="145">
        <v>3</v>
      </c>
      <c r="F26" s="144">
        <f t="shared" si="5"/>
        <v>28.933333333333334</v>
      </c>
      <c r="G26" s="145">
        <f t="shared" si="2"/>
        <v>451</v>
      </c>
      <c r="H26" s="145">
        <f t="shared" si="3"/>
        <v>17</v>
      </c>
      <c r="I26" s="145">
        <v>216</v>
      </c>
      <c r="J26" s="145">
        <v>252</v>
      </c>
      <c r="K26" s="145">
        <v>5</v>
      </c>
      <c r="L26" s="145">
        <v>152</v>
      </c>
      <c r="M26" s="145">
        <v>1</v>
      </c>
      <c r="N26" s="145">
        <v>5</v>
      </c>
      <c r="O26" s="145">
        <v>153</v>
      </c>
      <c r="P26" s="145">
        <v>9</v>
      </c>
      <c r="Q26" s="145">
        <v>5</v>
      </c>
      <c r="R26" s="145">
        <v>146</v>
      </c>
      <c r="S26" s="145">
        <v>7</v>
      </c>
      <c r="V26" s="38">
        <f t="shared" si="4"/>
        <v>-17</v>
      </c>
    </row>
    <row r="27" spans="2:22" x14ac:dyDescent="0.15">
      <c r="B27" s="256" t="s">
        <v>107</v>
      </c>
      <c r="C27" s="257"/>
      <c r="D27" s="31">
        <f t="shared" si="1"/>
        <v>16</v>
      </c>
      <c r="E27" s="145">
        <v>5</v>
      </c>
      <c r="F27" s="144">
        <f t="shared" si="5"/>
        <v>29.375</v>
      </c>
      <c r="G27" s="145">
        <f t="shared" si="2"/>
        <v>498</v>
      </c>
      <c r="H27" s="145">
        <f t="shared" si="3"/>
        <v>28</v>
      </c>
      <c r="I27" s="145">
        <v>281</v>
      </c>
      <c r="J27" s="145">
        <v>245</v>
      </c>
      <c r="K27" s="145">
        <v>5</v>
      </c>
      <c r="L27" s="145">
        <v>166</v>
      </c>
      <c r="M27" s="145">
        <v>12</v>
      </c>
      <c r="N27" s="145">
        <v>5</v>
      </c>
      <c r="O27" s="145">
        <v>155</v>
      </c>
      <c r="P27" s="145">
        <v>8</v>
      </c>
      <c r="Q27" s="145">
        <v>6</v>
      </c>
      <c r="R27" s="145">
        <v>177</v>
      </c>
      <c r="S27" s="145">
        <v>8</v>
      </c>
      <c r="V27" s="38">
        <f t="shared" si="4"/>
        <v>-28</v>
      </c>
    </row>
    <row r="28" spans="2:22" x14ac:dyDescent="0.15">
      <c r="B28" s="256" t="s">
        <v>108</v>
      </c>
      <c r="C28" s="257"/>
      <c r="D28" s="31">
        <f t="shared" si="1"/>
        <v>13</v>
      </c>
      <c r="E28" s="145">
        <v>2</v>
      </c>
      <c r="F28" s="144">
        <f t="shared" si="5"/>
        <v>32</v>
      </c>
      <c r="G28" s="145">
        <f t="shared" si="2"/>
        <v>429</v>
      </c>
      <c r="H28" s="145">
        <f t="shared" si="3"/>
        <v>13</v>
      </c>
      <c r="I28" s="145">
        <v>237</v>
      </c>
      <c r="J28" s="145">
        <v>205</v>
      </c>
      <c r="K28" s="145">
        <v>4</v>
      </c>
      <c r="L28" s="145">
        <v>133</v>
      </c>
      <c r="M28" s="145">
        <v>5</v>
      </c>
      <c r="N28" s="145">
        <v>4</v>
      </c>
      <c r="O28" s="145">
        <v>134</v>
      </c>
      <c r="P28" s="145">
        <v>6</v>
      </c>
      <c r="Q28" s="145">
        <v>5</v>
      </c>
      <c r="R28" s="145">
        <v>162</v>
      </c>
      <c r="S28" s="145">
        <v>2</v>
      </c>
      <c r="V28" s="38">
        <f t="shared" si="4"/>
        <v>-13</v>
      </c>
    </row>
    <row r="29" spans="2:22" x14ac:dyDescent="0.15">
      <c r="B29" s="256" t="s">
        <v>109</v>
      </c>
      <c r="C29" s="257"/>
      <c r="D29" s="31">
        <f t="shared" si="1"/>
        <v>7</v>
      </c>
      <c r="E29" s="145">
        <v>3</v>
      </c>
      <c r="F29" s="144">
        <f t="shared" si="5"/>
        <v>26.857142857142858</v>
      </c>
      <c r="G29" s="145">
        <f t="shared" si="2"/>
        <v>201</v>
      </c>
      <c r="H29" s="145">
        <f t="shared" si="3"/>
        <v>13</v>
      </c>
      <c r="I29" s="145">
        <v>105</v>
      </c>
      <c r="J29" s="145">
        <v>109</v>
      </c>
      <c r="K29" s="145">
        <v>2</v>
      </c>
      <c r="L29" s="145">
        <v>61</v>
      </c>
      <c r="M29" s="145">
        <v>4</v>
      </c>
      <c r="N29" s="145">
        <v>2</v>
      </c>
      <c r="O29" s="145">
        <v>68</v>
      </c>
      <c r="P29" s="145">
        <v>6</v>
      </c>
      <c r="Q29" s="145">
        <v>3</v>
      </c>
      <c r="R29" s="145">
        <v>72</v>
      </c>
      <c r="S29" s="145">
        <v>3</v>
      </c>
      <c r="V29" s="38">
        <f t="shared" si="4"/>
        <v>-13</v>
      </c>
    </row>
    <row r="30" spans="2:22" x14ac:dyDescent="0.15">
      <c r="B30" s="256" t="s">
        <v>110</v>
      </c>
      <c r="C30" s="257"/>
      <c r="D30" s="31">
        <f t="shared" si="1"/>
        <v>9</v>
      </c>
      <c r="E30" s="145">
        <v>2</v>
      </c>
      <c r="F30" s="144">
        <f t="shared" si="5"/>
        <v>25.888888888888889</v>
      </c>
      <c r="G30" s="145">
        <f t="shared" si="2"/>
        <v>243</v>
      </c>
      <c r="H30" s="145">
        <f t="shared" si="3"/>
        <v>10</v>
      </c>
      <c r="I30" s="145">
        <v>127</v>
      </c>
      <c r="J30" s="145">
        <v>126</v>
      </c>
      <c r="K30" s="145">
        <v>3</v>
      </c>
      <c r="L30" s="145">
        <v>73</v>
      </c>
      <c r="M30" s="145">
        <v>2</v>
      </c>
      <c r="N30" s="145">
        <v>3</v>
      </c>
      <c r="O30" s="145">
        <v>87</v>
      </c>
      <c r="P30" s="145">
        <v>6</v>
      </c>
      <c r="Q30" s="145">
        <v>3</v>
      </c>
      <c r="R30" s="145">
        <v>83</v>
      </c>
      <c r="S30" s="145">
        <v>2</v>
      </c>
      <c r="V30" s="38">
        <f t="shared" si="4"/>
        <v>-10</v>
      </c>
    </row>
    <row r="31" spans="2:22" x14ac:dyDescent="0.15">
      <c r="B31" s="256" t="s">
        <v>111</v>
      </c>
      <c r="C31" s="257"/>
      <c r="D31" s="31">
        <f t="shared" si="1"/>
        <v>3</v>
      </c>
      <c r="E31" s="145" t="s">
        <v>1379</v>
      </c>
      <c r="F31" s="144">
        <f t="shared" si="5"/>
        <v>7.666666666666667</v>
      </c>
      <c r="G31" s="145">
        <f t="shared" si="2"/>
        <v>23</v>
      </c>
      <c r="H31" s="145">
        <f t="shared" si="3"/>
        <v>0</v>
      </c>
      <c r="I31" s="145">
        <v>12</v>
      </c>
      <c r="J31" s="145">
        <v>11</v>
      </c>
      <c r="K31" s="145">
        <v>1</v>
      </c>
      <c r="L31" s="145">
        <v>8</v>
      </c>
      <c r="M31" s="145" t="s">
        <v>1379</v>
      </c>
      <c r="N31" s="145">
        <v>1</v>
      </c>
      <c r="O31" s="145">
        <v>7</v>
      </c>
      <c r="P31" s="145" t="s">
        <v>1379</v>
      </c>
      <c r="Q31" s="145">
        <v>1</v>
      </c>
      <c r="R31" s="145">
        <v>8</v>
      </c>
      <c r="S31" s="145" t="s">
        <v>1379</v>
      </c>
      <c r="V31" s="38">
        <f t="shared" si="4"/>
        <v>0</v>
      </c>
    </row>
    <row r="32" spans="2:22" x14ac:dyDescent="0.15">
      <c r="B32" s="256" t="s">
        <v>112</v>
      </c>
      <c r="C32" s="257"/>
      <c r="D32" s="31">
        <f t="shared" si="1"/>
        <v>8</v>
      </c>
      <c r="E32" s="145">
        <v>3</v>
      </c>
      <c r="F32" s="144">
        <f t="shared" si="5"/>
        <v>25.375</v>
      </c>
      <c r="G32" s="145">
        <f t="shared" si="2"/>
        <v>219</v>
      </c>
      <c r="H32" s="145">
        <f t="shared" si="3"/>
        <v>16</v>
      </c>
      <c r="I32" s="145">
        <v>124</v>
      </c>
      <c r="J32" s="145">
        <v>111</v>
      </c>
      <c r="K32" s="145">
        <v>3</v>
      </c>
      <c r="L32" s="145">
        <v>73</v>
      </c>
      <c r="M32" s="145">
        <v>5</v>
      </c>
      <c r="N32" s="145">
        <v>2</v>
      </c>
      <c r="O32" s="145">
        <v>62</v>
      </c>
      <c r="P32" s="145">
        <v>6</v>
      </c>
      <c r="Q32" s="145">
        <v>3</v>
      </c>
      <c r="R32" s="145">
        <v>84</v>
      </c>
      <c r="S32" s="145">
        <v>5</v>
      </c>
      <c r="V32" s="38">
        <f t="shared" si="4"/>
        <v>-16</v>
      </c>
    </row>
    <row r="33" spans="2:22" ht="14.25" thickBot="1" x14ac:dyDescent="0.2">
      <c r="B33" s="258" t="s">
        <v>113</v>
      </c>
      <c r="C33" s="259"/>
      <c r="D33" s="118">
        <f t="shared" si="1"/>
        <v>6</v>
      </c>
      <c r="E33" s="119">
        <v>4</v>
      </c>
      <c r="F33" s="143">
        <f t="shared" si="5"/>
        <v>24.833333333333332</v>
      </c>
      <c r="G33" s="119">
        <f t="shared" si="2"/>
        <v>170</v>
      </c>
      <c r="H33" s="119">
        <f t="shared" si="3"/>
        <v>21</v>
      </c>
      <c r="I33" s="119">
        <v>104</v>
      </c>
      <c r="J33" s="119">
        <v>87</v>
      </c>
      <c r="K33" s="119">
        <v>2</v>
      </c>
      <c r="L33" s="119">
        <v>44</v>
      </c>
      <c r="M33" s="119">
        <v>6</v>
      </c>
      <c r="N33" s="119">
        <v>2</v>
      </c>
      <c r="O33" s="119">
        <v>65</v>
      </c>
      <c r="P33" s="119">
        <v>9</v>
      </c>
      <c r="Q33" s="119">
        <v>2</v>
      </c>
      <c r="R33" s="119">
        <v>61</v>
      </c>
      <c r="S33" s="119">
        <v>6</v>
      </c>
      <c r="V33" s="38">
        <f t="shared" si="4"/>
        <v>-21</v>
      </c>
    </row>
    <row r="34" spans="2:22" x14ac:dyDescent="0.15">
      <c r="B34" s="134" t="s">
        <v>114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</row>
  </sheetData>
  <mergeCells count="59">
    <mergeCell ref="K4:S4"/>
    <mergeCell ref="D5:D8"/>
    <mergeCell ref="E5:E8"/>
    <mergeCell ref="G5:G8"/>
    <mergeCell ref="B4:B8"/>
    <mergeCell ref="C4:C8"/>
    <mergeCell ref="D4:E4"/>
    <mergeCell ref="F4:F8"/>
    <mergeCell ref="G4:J4"/>
    <mergeCell ref="Q5:S5"/>
    <mergeCell ref="K6:K8"/>
    <mergeCell ref="L6:L8"/>
    <mergeCell ref="N6:N8"/>
    <mergeCell ref="O6:O8"/>
    <mergeCell ref="K5:M5"/>
    <mergeCell ref="N5:P5"/>
    <mergeCell ref="H7:H8"/>
    <mergeCell ref="M7:M8"/>
    <mergeCell ref="P7:P8"/>
    <mergeCell ref="I5:I8"/>
    <mergeCell ref="J5:J8"/>
    <mergeCell ref="B16:C20"/>
    <mergeCell ref="D16:E16"/>
    <mergeCell ref="F16:F20"/>
    <mergeCell ref="G16:J16"/>
    <mergeCell ref="K16:S16"/>
    <mergeCell ref="D17:D20"/>
    <mergeCell ref="E17:E20"/>
    <mergeCell ref="G17:G20"/>
    <mergeCell ref="O18:O20"/>
    <mergeCell ref="K17:M17"/>
    <mergeCell ref="N17:P17"/>
    <mergeCell ref="S19:S20"/>
    <mergeCell ref="K18:K20"/>
    <mergeCell ref="L18:L20"/>
    <mergeCell ref="N18:N20"/>
    <mergeCell ref="S7:S8"/>
    <mergeCell ref="Q6:Q8"/>
    <mergeCell ref="R6:R8"/>
    <mergeCell ref="B26:C26"/>
    <mergeCell ref="Q18:Q20"/>
    <mergeCell ref="R18:R20"/>
    <mergeCell ref="H19:H20"/>
    <mergeCell ref="M19:M20"/>
    <mergeCell ref="P19:P20"/>
    <mergeCell ref="I17:I20"/>
    <mergeCell ref="J17:J20"/>
    <mergeCell ref="B22:C22"/>
    <mergeCell ref="B23:C23"/>
    <mergeCell ref="B24:C24"/>
    <mergeCell ref="B25:C25"/>
    <mergeCell ref="Q17:S17"/>
    <mergeCell ref="B33:C33"/>
    <mergeCell ref="B27:C27"/>
    <mergeCell ref="B28:C28"/>
    <mergeCell ref="B29:C29"/>
    <mergeCell ref="B30:C30"/>
    <mergeCell ref="B31:C31"/>
    <mergeCell ref="B32:C32"/>
  </mergeCells>
  <phoneticPr fontId="9"/>
  <conditionalFormatting sqref="B10:B14">
    <cfRule type="cellIs" dxfId="38" priority="1" operator="equal">
      <formula>43468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CCFFCC"/>
    <pageSetUpPr fitToPage="1"/>
  </sheetPr>
  <dimension ref="B2:T42"/>
  <sheetViews>
    <sheetView topLeftCell="A32" zoomScaleNormal="100" zoomScaleSheetLayoutView="100" workbookViewId="0">
      <selection activeCell="T42" sqref="B3:T42"/>
    </sheetView>
  </sheetViews>
  <sheetFormatPr defaultColWidth="2.625" defaultRowHeight="13.5" x14ac:dyDescent="0.15"/>
  <cols>
    <col min="1" max="1" width="2.625" style="1"/>
    <col min="2" max="2" width="9.125" style="1" bestFit="1" customWidth="1"/>
    <col min="3" max="3" width="5.625" style="1" customWidth="1"/>
    <col min="4" max="5" width="6.125" style="1" bestFit="1" customWidth="1"/>
    <col min="6" max="9" width="6.125" style="1" customWidth="1"/>
    <col min="10" max="10" width="7.125" style="1" customWidth="1"/>
    <col min="11" max="12" width="4.125" style="1" bestFit="1" customWidth="1"/>
    <col min="13" max="15" width="4.125" style="1" customWidth="1"/>
    <col min="16" max="16" width="6.125" style="1" bestFit="1" customWidth="1"/>
    <col min="17" max="20" width="6.125" style="1" customWidth="1"/>
    <col min="21" max="16384" width="2.625" style="1"/>
  </cols>
  <sheetData>
    <row r="2" spans="2:20" x14ac:dyDescent="0.15">
      <c r="B2" s="7" t="s">
        <v>903</v>
      </c>
    </row>
    <row r="3" spans="2:20" ht="2.1" customHeight="1" thickBot="1" x14ac:dyDescent="0.2">
      <c r="B3" s="7"/>
    </row>
    <row r="4" spans="2:20" ht="13.5" customHeight="1" x14ac:dyDescent="0.15">
      <c r="B4" s="253" t="s">
        <v>115</v>
      </c>
      <c r="C4" s="217"/>
      <c r="D4" s="272" t="s">
        <v>118</v>
      </c>
      <c r="E4" s="267" t="s">
        <v>121</v>
      </c>
      <c r="F4" s="268"/>
      <c r="G4" s="268"/>
      <c r="H4" s="268"/>
      <c r="I4" s="268"/>
      <c r="J4" s="18" t="s">
        <v>127</v>
      </c>
      <c r="K4" s="272" t="s">
        <v>1301</v>
      </c>
      <c r="L4" s="272" t="s">
        <v>176</v>
      </c>
      <c r="M4" s="272" t="s">
        <v>1305</v>
      </c>
      <c r="N4" s="273" t="s">
        <v>130</v>
      </c>
      <c r="O4" s="274"/>
      <c r="P4" s="273" t="s">
        <v>131</v>
      </c>
      <c r="Q4" s="276"/>
      <c r="R4" s="276"/>
      <c r="S4" s="276"/>
      <c r="T4" s="276"/>
    </row>
    <row r="5" spans="2:20" x14ac:dyDescent="0.15">
      <c r="B5" s="254"/>
      <c r="C5" s="226"/>
      <c r="D5" s="247"/>
      <c r="E5" s="264" t="s">
        <v>122</v>
      </c>
      <c r="F5" s="264" t="s">
        <v>123</v>
      </c>
      <c r="G5" s="264" t="s">
        <v>124</v>
      </c>
      <c r="H5" s="264" t="s">
        <v>125</v>
      </c>
      <c r="I5" s="264" t="s">
        <v>126</v>
      </c>
      <c r="J5" s="269" t="s">
        <v>169</v>
      </c>
      <c r="K5" s="247"/>
      <c r="L5" s="247"/>
      <c r="M5" s="247"/>
      <c r="N5" s="237"/>
      <c r="O5" s="275"/>
      <c r="P5" s="277"/>
      <c r="Q5" s="278"/>
      <c r="R5" s="278"/>
      <c r="S5" s="278"/>
      <c r="T5" s="278"/>
    </row>
    <row r="6" spans="2:20" x14ac:dyDescent="0.15">
      <c r="B6" s="254"/>
      <c r="C6" s="226"/>
      <c r="D6" s="247"/>
      <c r="E6" s="265"/>
      <c r="F6" s="265"/>
      <c r="G6" s="265"/>
      <c r="H6" s="265"/>
      <c r="I6" s="265"/>
      <c r="J6" s="269"/>
      <c r="K6" s="247"/>
      <c r="L6" s="247"/>
      <c r="M6" s="247"/>
      <c r="N6" s="237"/>
      <c r="O6" s="275"/>
      <c r="P6" s="271" t="s">
        <v>122</v>
      </c>
      <c r="Q6" s="271" t="s">
        <v>123</v>
      </c>
      <c r="R6" s="271" t="s">
        <v>132</v>
      </c>
      <c r="S6" s="271" t="s">
        <v>125</v>
      </c>
      <c r="T6" s="271" t="s">
        <v>126</v>
      </c>
    </row>
    <row r="7" spans="2:20" x14ac:dyDescent="0.15">
      <c r="B7" s="254"/>
      <c r="C7" s="226"/>
      <c r="D7" s="247"/>
      <c r="E7" s="265"/>
      <c r="F7" s="265"/>
      <c r="G7" s="265"/>
      <c r="H7" s="265"/>
      <c r="I7" s="265"/>
      <c r="J7" s="269"/>
      <c r="K7" s="247"/>
      <c r="L7" s="247"/>
      <c r="M7" s="247"/>
      <c r="N7" s="237"/>
      <c r="O7" s="275"/>
      <c r="P7" s="230"/>
      <c r="Q7" s="230"/>
      <c r="R7" s="230"/>
      <c r="S7" s="230"/>
      <c r="T7" s="230"/>
    </row>
    <row r="8" spans="2:20" x14ac:dyDescent="0.15">
      <c r="B8" s="254"/>
      <c r="C8" s="226"/>
      <c r="D8" s="247"/>
      <c r="E8" s="265"/>
      <c r="F8" s="265"/>
      <c r="G8" s="265"/>
      <c r="H8" s="265"/>
      <c r="I8" s="265"/>
      <c r="J8" s="269"/>
      <c r="K8" s="247"/>
      <c r="L8" s="247"/>
      <c r="M8" s="247"/>
      <c r="N8" s="237"/>
      <c r="O8" s="275"/>
      <c r="P8" s="230"/>
      <c r="Q8" s="230"/>
      <c r="R8" s="230"/>
      <c r="S8" s="230"/>
      <c r="T8" s="230"/>
    </row>
    <row r="9" spans="2:20" x14ac:dyDescent="0.15">
      <c r="B9" s="254"/>
      <c r="C9" s="226"/>
      <c r="D9" s="247"/>
      <c r="E9" s="265"/>
      <c r="F9" s="265"/>
      <c r="G9" s="265"/>
      <c r="H9" s="265"/>
      <c r="I9" s="265"/>
      <c r="J9" s="269"/>
      <c r="K9" s="247"/>
      <c r="L9" s="247"/>
      <c r="M9" s="247"/>
      <c r="N9" s="238"/>
      <c r="O9" s="245"/>
      <c r="P9" s="230"/>
      <c r="Q9" s="230"/>
      <c r="R9" s="230"/>
      <c r="S9" s="230"/>
      <c r="T9" s="230"/>
    </row>
    <row r="10" spans="2:20" ht="99.75" customHeight="1" x14ac:dyDescent="0.15">
      <c r="B10" s="255"/>
      <c r="C10" s="218"/>
      <c r="D10" s="248"/>
      <c r="E10" s="266"/>
      <c r="F10" s="266"/>
      <c r="G10" s="266"/>
      <c r="H10" s="266"/>
      <c r="I10" s="266"/>
      <c r="J10" s="270"/>
      <c r="K10" s="248"/>
      <c r="L10" s="248"/>
      <c r="M10" s="248"/>
      <c r="N10" s="41" t="s">
        <v>128</v>
      </c>
      <c r="O10" s="41" t="s">
        <v>129</v>
      </c>
      <c r="P10" s="231"/>
      <c r="Q10" s="231"/>
      <c r="R10" s="231"/>
      <c r="S10" s="231"/>
      <c r="T10" s="231"/>
    </row>
    <row r="11" spans="2:20" x14ac:dyDescent="0.15">
      <c r="B11" s="5"/>
      <c r="C11" s="15"/>
      <c r="D11" s="30" t="s">
        <v>20</v>
      </c>
      <c r="E11" s="4" t="s">
        <v>20</v>
      </c>
      <c r="F11" s="4" t="s">
        <v>20</v>
      </c>
      <c r="G11" s="4" t="s">
        <v>20</v>
      </c>
      <c r="H11" s="4" t="s">
        <v>20</v>
      </c>
      <c r="I11" s="4" t="s">
        <v>20</v>
      </c>
      <c r="J11" s="4" t="s">
        <v>20</v>
      </c>
      <c r="K11" s="4" t="s">
        <v>20</v>
      </c>
      <c r="L11" s="4" t="s">
        <v>20</v>
      </c>
      <c r="M11" s="4" t="s">
        <v>20</v>
      </c>
      <c r="N11" s="4" t="s">
        <v>20</v>
      </c>
      <c r="O11" s="4" t="s">
        <v>20</v>
      </c>
      <c r="P11" s="4" t="s">
        <v>20</v>
      </c>
      <c r="Q11" s="4" t="s">
        <v>20</v>
      </c>
      <c r="R11" s="4" t="s">
        <v>20</v>
      </c>
      <c r="S11" s="4" t="s">
        <v>20</v>
      </c>
      <c r="T11" s="4" t="s">
        <v>20</v>
      </c>
    </row>
    <row r="12" spans="2:20" x14ac:dyDescent="0.15">
      <c r="B12" s="99"/>
      <c r="C12" s="20" t="s">
        <v>15</v>
      </c>
      <c r="D12" s="31">
        <v>757</v>
      </c>
      <c r="E12" s="3">
        <v>676</v>
      </c>
      <c r="F12" s="3">
        <v>37</v>
      </c>
      <c r="G12" s="3">
        <v>18</v>
      </c>
      <c r="H12" s="3">
        <v>9</v>
      </c>
      <c r="I12" s="3">
        <v>5</v>
      </c>
      <c r="J12" s="3">
        <v>0</v>
      </c>
      <c r="K12" s="3">
        <v>0</v>
      </c>
      <c r="L12" s="3">
        <v>12</v>
      </c>
      <c r="M12" s="3">
        <v>0</v>
      </c>
      <c r="N12" s="3">
        <v>0</v>
      </c>
      <c r="O12" s="3">
        <v>0</v>
      </c>
      <c r="P12" s="3">
        <v>676</v>
      </c>
      <c r="Q12" s="3">
        <v>37</v>
      </c>
      <c r="R12" s="3">
        <v>0</v>
      </c>
      <c r="S12" s="3">
        <v>9</v>
      </c>
      <c r="T12" s="3">
        <v>5</v>
      </c>
    </row>
    <row r="13" spans="2:20" x14ac:dyDescent="0.15">
      <c r="B13" s="97">
        <f>年度表!A1</f>
        <v>43102</v>
      </c>
      <c r="C13" s="20" t="s">
        <v>16</v>
      </c>
      <c r="D13" s="31">
        <v>762</v>
      </c>
      <c r="E13" s="3">
        <v>704</v>
      </c>
      <c r="F13" s="3">
        <v>33</v>
      </c>
      <c r="G13" s="3">
        <v>15</v>
      </c>
      <c r="H13" s="3">
        <v>1</v>
      </c>
      <c r="I13" s="3">
        <v>6</v>
      </c>
      <c r="J13" s="3">
        <v>0</v>
      </c>
      <c r="K13" s="3">
        <v>0</v>
      </c>
      <c r="L13" s="3">
        <v>3</v>
      </c>
      <c r="M13" s="3">
        <v>0</v>
      </c>
      <c r="N13" s="3">
        <v>0</v>
      </c>
      <c r="O13" s="3">
        <v>0</v>
      </c>
      <c r="P13" s="3">
        <v>704</v>
      </c>
      <c r="Q13" s="3">
        <v>33</v>
      </c>
      <c r="R13" s="3">
        <v>0</v>
      </c>
      <c r="S13" s="3">
        <v>1</v>
      </c>
      <c r="T13" s="3">
        <v>6</v>
      </c>
    </row>
    <row r="14" spans="2:20" x14ac:dyDescent="0.15">
      <c r="B14" s="43" t="s">
        <v>1363</v>
      </c>
      <c r="C14" s="20" t="s">
        <v>116</v>
      </c>
      <c r="D14" s="31">
        <v>1519</v>
      </c>
      <c r="E14" s="3">
        <v>1380</v>
      </c>
      <c r="F14" s="3">
        <v>70</v>
      </c>
      <c r="G14" s="3">
        <v>33</v>
      </c>
      <c r="H14" s="3">
        <v>10</v>
      </c>
      <c r="I14" s="3">
        <v>11</v>
      </c>
      <c r="J14" s="3">
        <v>0</v>
      </c>
      <c r="K14" s="3">
        <v>0</v>
      </c>
      <c r="L14" s="3">
        <v>15</v>
      </c>
      <c r="M14" s="3">
        <v>0</v>
      </c>
      <c r="N14" s="3">
        <v>0</v>
      </c>
      <c r="O14" s="3">
        <v>0</v>
      </c>
      <c r="P14" s="3">
        <v>1380</v>
      </c>
      <c r="Q14" s="3">
        <v>70</v>
      </c>
      <c r="R14" s="3">
        <v>0</v>
      </c>
      <c r="S14" s="3">
        <v>10</v>
      </c>
      <c r="T14" s="3">
        <v>11</v>
      </c>
    </row>
    <row r="15" spans="2:20" x14ac:dyDescent="0.15">
      <c r="B15" s="97"/>
      <c r="C15" s="20"/>
      <c r="D15" s="115" t="s">
        <v>119</v>
      </c>
      <c r="E15" s="17" t="s">
        <v>119</v>
      </c>
      <c r="F15" s="17" t="s">
        <v>119</v>
      </c>
      <c r="G15" s="17" t="s">
        <v>119</v>
      </c>
      <c r="H15" s="17" t="s">
        <v>119</v>
      </c>
      <c r="I15" s="17" t="s">
        <v>119</v>
      </c>
      <c r="J15" s="17" t="s">
        <v>119</v>
      </c>
      <c r="K15" s="17" t="s">
        <v>119</v>
      </c>
      <c r="L15" s="17" t="s">
        <v>119</v>
      </c>
      <c r="M15" s="17" t="s">
        <v>119</v>
      </c>
      <c r="N15" s="17" t="s">
        <v>119</v>
      </c>
      <c r="O15" s="17" t="s">
        <v>119</v>
      </c>
      <c r="P15" s="17" t="s">
        <v>119</v>
      </c>
      <c r="Q15" s="17" t="s">
        <v>119</v>
      </c>
      <c r="R15" s="17" t="s">
        <v>119</v>
      </c>
      <c r="S15" s="17" t="s">
        <v>119</v>
      </c>
      <c r="T15" s="17" t="s">
        <v>119</v>
      </c>
    </row>
    <row r="16" spans="2:20" x14ac:dyDescent="0.15">
      <c r="B16" s="98"/>
      <c r="C16" s="21" t="s">
        <v>117</v>
      </c>
      <c r="D16" s="116">
        <v>100</v>
      </c>
      <c r="E16" s="19">
        <v>90.849242922975634</v>
      </c>
      <c r="F16" s="19">
        <v>4.6082949308755765</v>
      </c>
      <c r="G16" s="19">
        <v>2.1724818959842001</v>
      </c>
      <c r="H16" s="19">
        <v>0.65832784726793947</v>
      </c>
      <c r="I16" s="19">
        <v>0.72416063199473335</v>
      </c>
      <c r="J16" s="19">
        <v>0</v>
      </c>
      <c r="K16" s="19">
        <v>0</v>
      </c>
      <c r="L16" s="19">
        <v>0.9874917709019092</v>
      </c>
      <c r="M16" s="19">
        <v>0</v>
      </c>
      <c r="N16" s="19">
        <v>0</v>
      </c>
      <c r="O16" s="19">
        <v>0</v>
      </c>
      <c r="P16" s="19">
        <v>90.849242922975634</v>
      </c>
      <c r="Q16" s="19">
        <v>4.6082949308755765</v>
      </c>
      <c r="R16" s="19">
        <v>0</v>
      </c>
      <c r="S16" s="19">
        <v>0.65832784726793947</v>
      </c>
      <c r="T16" s="19">
        <v>0.72416063199473335</v>
      </c>
    </row>
    <row r="17" spans="2:20" x14ac:dyDescent="0.15">
      <c r="B17" s="5"/>
      <c r="C17" s="22"/>
      <c r="D17" s="30" t="s">
        <v>20</v>
      </c>
      <c r="E17" s="4" t="s">
        <v>20</v>
      </c>
      <c r="F17" s="4" t="s">
        <v>20</v>
      </c>
      <c r="G17" s="4" t="s">
        <v>20</v>
      </c>
      <c r="H17" s="4" t="s">
        <v>20</v>
      </c>
      <c r="I17" s="4" t="s">
        <v>20</v>
      </c>
      <c r="J17" s="4" t="s">
        <v>20</v>
      </c>
      <c r="K17" s="4" t="s">
        <v>20</v>
      </c>
      <c r="L17" s="4" t="s">
        <v>20</v>
      </c>
      <c r="M17" s="4" t="s">
        <v>20</v>
      </c>
      <c r="N17" s="4" t="s">
        <v>20</v>
      </c>
      <c r="O17" s="4" t="s">
        <v>20</v>
      </c>
      <c r="P17" s="4" t="s">
        <v>20</v>
      </c>
      <c r="Q17" s="4" t="s">
        <v>20</v>
      </c>
      <c r="R17" s="4" t="s">
        <v>20</v>
      </c>
      <c r="S17" s="4" t="s">
        <v>20</v>
      </c>
      <c r="T17" s="4" t="s">
        <v>20</v>
      </c>
    </row>
    <row r="18" spans="2:20" x14ac:dyDescent="0.15">
      <c r="B18" s="99"/>
      <c r="C18" s="20" t="s">
        <v>15</v>
      </c>
      <c r="D18" s="31">
        <v>765</v>
      </c>
      <c r="E18" s="3">
        <v>663</v>
      </c>
      <c r="F18" s="3">
        <v>50</v>
      </c>
      <c r="G18" s="3">
        <v>23</v>
      </c>
      <c r="H18" s="3">
        <v>8</v>
      </c>
      <c r="I18" s="3">
        <v>12</v>
      </c>
      <c r="J18" s="3">
        <v>0</v>
      </c>
      <c r="K18" s="3">
        <v>2</v>
      </c>
      <c r="L18" s="3">
        <v>7</v>
      </c>
      <c r="M18" s="3">
        <v>0</v>
      </c>
      <c r="N18" s="3">
        <v>0</v>
      </c>
      <c r="O18" s="3">
        <v>0</v>
      </c>
      <c r="P18" s="3">
        <v>667</v>
      </c>
      <c r="Q18" s="3">
        <v>51</v>
      </c>
      <c r="R18" s="3">
        <v>0</v>
      </c>
      <c r="S18" s="3">
        <v>8</v>
      </c>
      <c r="T18" s="3">
        <v>12</v>
      </c>
    </row>
    <row r="19" spans="2:20" x14ac:dyDescent="0.15">
      <c r="B19" s="97">
        <f>年度表!A2</f>
        <v>43468</v>
      </c>
      <c r="C19" s="20" t="s">
        <v>16</v>
      </c>
      <c r="D19" s="31">
        <v>727</v>
      </c>
      <c r="E19" s="3">
        <v>649</v>
      </c>
      <c r="F19" s="3">
        <v>42</v>
      </c>
      <c r="G19" s="3">
        <v>24</v>
      </c>
      <c r="H19" s="3">
        <v>1</v>
      </c>
      <c r="I19" s="3">
        <v>8</v>
      </c>
      <c r="J19" s="3">
        <v>0</v>
      </c>
      <c r="K19" s="3">
        <v>0</v>
      </c>
      <c r="L19" s="3">
        <v>3</v>
      </c>
      <c r="M19" s="3">
        <v>0</v>
      </c>
      <c r="N19" s="3">
        <v>0</v>
      </c>
      <c r="O19" s="3">
        <v>0</v>
      </c>
      <c r="P19" s="3">
        <v>650</v>
      </c>
      <c r="Q19" s="3">
        <v>42</v>
      </c>
      <c r="R19" s="3">
        <v>0</v>
      </c>
      <c r="S19" s="3">
        <v>1</v>
      </c>
      <c r="T19" s="3">
        <v>8</v>
      </c>
    </row>
    <row r="20" spans="2:20" x14ac:dyDescent="0.15">
      <c r="B20" s="43" t="s">
        <v>1363</v>
      </c>
      <c r="C20" s="20" t="s">
        <v>116</v>
      </c>
      <c r="D20" s="31">
        <v>1492</v>
      </c>
      <c r="E20" s="3">
        <v>1312</v>
      </c>
      <c r="F20" s="3">
        <v>92</v>
      </c>
      <c r="G20" s="3">
        <v>47</v>
      </c>
      <c r="H20" s="3">
        <v>9</v>
      </c>
      <c r="I20" s="3">
        <v>20</v>
      </c>
      <c r="J20" s="3">
        <v>0</v>
      </c>
      <c r="K20" s="3">
        <v>2</v>
      </c>
      <c r="L20" s="3">
        <v>10</v>
      </c>
      <c r="M20" s="3">
        <v>0</v>
      </c>
      <c r="N20" s="3">
        <v>0</v>
      </c>
      <c r="O20" s="3">
        <v>0</v>
      </c>
      <c r="P20" s="3">
        <v>1317</v>
      </c>
      <c r="Q20" s="3">
        <v>93</v>
      </c>
      <c r="R20" s="3">
        <v>0</v>
      </c>
      <c r="S20" s="3">
        <v>9</v>
      </c>
      <c r="T20" s="3">
        <v>20</v>
      </c>
    </row>
    <row r="21" spans="2:20" x14ac:dyDescent="0.15">
      <c r="B21" s="97"/>
      <c r="C21" s="20"/>
      <c r="D21" s="115" t="s">
        <v>119</v>
      </c>
      <c r="E21" s="17" t="s">
        <v>119</v>
      </c>
      <c r="F21" s="17" t="s">
        <v>119</v>
      </c>
      <c r="G21" s="17" t="s">
        <v>119</v>
      </c>
      <c r="H21" s="17" t="s">
        <v>119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119</v>
      </c>
      <c r="N21" s="17" t="s">
        <v>119</v>
      </c>
      <c r="O21" s="17" t="s">
        <v>119</v>
      </c>
      <c r="P21" s="17" t="s">
        <v>119</v>
      </c>
      <c r="Q21" s="17" t="s">
        <v>119</v>
      </c>
      <c r="R21" s="17" t="s">
        <v>119</v>
      </c>
      <c r="S21" s="17" t="s">
        <v>119</v>
      </c>
      <c r="T21" s="17" t="s">
        <v>119</v>
      </c>
    </row>
    <row r="22" spans="2:20" x14ac:dyDescent="0.15">
      <c r="B22" s="101"/>
      <c r="C22" s="21" t="s">
        <v>117</v>
      </c>
      <c r="D22" s="116">
        <v>100</v>
      </c>
      <c r="E22" s="19">
        <v>87.935656836461135</v>
      </c>
      <c r="F22" s="19">
        <v>6.1662198391420908</v>
      </c>
      <c r="G22" s="19">
        <v>3.1501340482573728</v>
      </c>
      <c r="H22" s="19">
        <v>0.60321715817694366</v>
      </c>
      <c r="I22" s="19">
        <v>1.3404825737265416</v>
      </c>
      <c r="J22" s="19">
        <v>0</v>
      </c>
      <c r="K22" s="19">
        <v>0.13404825737265416</v>
      </c>
      <c r="L22" s="19">
        <v>0.67024128686327078</v>
      </c>
      <c r="M22" s="19">
        <v>0</v>
      </c>
      <c r="N22" s="19">
        <v>0</v>
      </c>
      <c r="O22" s="19">
        <v>0</v>
      </c>
      <c r="P22" s="19">
        <v>88.270777479892757</v>
      </c>
      <c r="Q22" s="19">
        <v>6.2332439678284182</v>
      </c>
      <c r="R22" s="19">
        <v>0</v>
      </c>
      <c r="S22" s="19">
        <v>0.60321715817694366</v>
      </c>
      <c r="T22" s="19">
        <v>1.3404825737265416</v>
      </c>
    </row>
    <row r="23" spans="2:20" x14ac:dyDescent="0.15">
      <c r="B23" s="5"/>
      <c r="C23" s="22"/>
      <c r="D23" s="30" t="s">
        <v>20</v>
      </c>
      <c r="E23" s="4" t="s">
        <v>20</v>
      </c>
      <c r="F23" s="4" t="s">
        <v>20</v>
      </c>
      <c r="G23" s="4" t="s">
        <v>20</v>
      </c>
      <c r="H23" s="4" t="s">
        <v>20</v>
      </c>
      <c r="I23" s="4" t="s">
        <v>20</v>
      </c>
      <c r="J23" s="4" t="s">
        <v>20</v>
      </c>
      <c r="K23" s="4" t="s">
        <v>20</v>
      </c>
      <c r="L23" s="4" t="s">
        <v>20</v>
      </c>
      <c r="M23" s="4" t="s">
        <v>20</v>
      </c>
      <c r="N23" s="4" t="s">
        <v>20</v>
      </c>
      <c r="O23" s="4" t="s">
        <v>20</v>
      </c>
      <c r="P23" s="4" t="s">
        <v>20</v>
      </c>
      <c r="Q23" s="4" t="s">
        <v>20</v>
      </c>
      <c r="R23" s="4" t="s">
        <v>20</v>
      </c>
      <c r="S23" s="4" t="s">
        <v>20</v>
      </c>
      <c r="T23" s="4" t="s">
        <v>20</v>
      </c>
    </row>
    <row r="24" spans="2:20" ht="13.5" customHeight="1" x14ac:dyDescent="0.15">
      <c r="B24" s="100"/>
      <c r="C24" s="20" t="s">
        <v>15</v>
      </c>
      <c r="D24" s="31">
        <v>759</v>
      </c>
      <c r="E24" s="3">
        <v>660</v>
      </c>
      <c r="F24" s="3">
        <v>46</v>
      </c>
      <c r="G24" s="3">
        <v>26</v>
      </c>
      <c r="H24" s="3">
        <v>11</v>
      </c>
      <c r="I24" s="3">
        <v>6</v>
      </c>
      <c r="J24" s="3">
        <v>0</v>
      </c>
      <c r="K24" s="3">
        <v>1</v>
      </c>
      <c r="L24" s="3">
        <v>9</v>
      </c>
      <c r="M24" s="3">
        <v>0</v>
      </c>
      <c r="N24" s="3">
        <v>0</v>
      </c>
      <c r="O24" s="3">
        <v>0</v>
      </c>
      <c r="P24" s="3">
        <v>660</v>
      </c>
      <c r="Q24" s="3">
        <v>46</v>
      </c>
      <c r="R24" s="3">
        <v>0</v>
      </c>
      <c r="S24" s="3">
        <v>11</v>
      </c>
      <c r="T24" s="3">
        <v>6</v>
      </c>
    </row>
    <row r="25" spans="2:20" x14ac:dyDescent="0.15">
      <c r="B25" s="97">
        <f>年度表!A3</f>
        <v>43834</v>
      </c>
      <c r="C25" s="20" t="s">
        <v>16</v>
      </c>
      <c r="D25" s="31">
        <v>740</v>
      </c>
      <c r="E25" s="3">
        <v>671</v>
      </c>
      <c r="F25" s="3">
        <v>38</v>
      </c>
      <c r="G25" s="3">
        <v>14</v>
      </c>
      <c r="H25" s="3">
        <v>5</v>
      </c>
      <c r="I25" s="3">
        <v>2</v>
      </c>
      <c r="J25" s="3">
        <v>1</v>
      </c>
      <c r="K25" s="3">
        <v>2</v>
      </c>
      <c r="L25" s="3">
        <v>7</v>
      </c>
      <c r="M25" s="3">
        <v>0</v>
      </c>
      <c r="N25" s="3">
        <v>0</v>
      </c>
      <c r="O25" s="3">
        <v>0</v>
      </c>
      <c r="P25" s="3">
        <v>671</v>
      </c>
      <c r="Q25" s="3">
        <v>38</v>
      </c>
      <c r="R25" s="3">
        <v>0</v>
      </c>
      <c r="S25" s="3">
        <v>5</v>
      </c>
      <c r="T25" s="3">
        <v>2</v>
      </c>
    </row>
    <row r="26" spans="2:20" x14ac:dyDescent="0.15">
      <c r="B26" s="43" t="s">
        <v>1363</v>
      </c>
      <c r="C26" s="20" t="s">
        <v>116</v>
      </c>
      <c r="D26" s="31">
        <v>1499</v>
      </c>
      <c r="E26" s="3">
        <v>1331</v>
      </c>
      <c r="F26" s="3">
        <v>84</v>
      </c>
      <c r="G26" s="3">
        <v>40</v>
      </c>
      <c r="H26" s="3">
        <v>16</v>
      </c>
      <c r="I26" s="3">
        <v>8</v>
      </c>
      <c r="J26" s="3">
        <v>1</v>
      </c>
      <c r="K26" s="3">
        <v>3</v>
      </c>
      <c r="L26" s="3">
        <v>16</v>
      </c>
      <c r="M26" s="3">
        <v>0</v>
      </c>
      <c r="N26" s="3">
        <v>0</v>
      </c>
      <c r="O26" s="3">
        <v>0</v>
      </c>
      <c r="P26" s="3">
        <v>1331</v>
      </c>
      <c r="Q26" s="3">
        <v>84</v>
      </c>
      <c r="R26" s="3">
        <v>0</v>
      </c>
      <c r="S26" s="3">
        <v>16</v>
      </c>
      <c r="T26" s="3">
        <v>8</v>
      </c>
    </row>
    <row r="27" spans="2:20" x14ac:dyDescent="0.15">
      <c r="B27" s="99"/>
      <c r="C27" s="20"/>
      <c r="D27" s="115" t="s">
        <v>119</v>
      </c>
      <c r="E27" s="17" t="s">
        <v>119</v>
      </c>
      <c r="F27" s="17" t="s">
        <v>119</v>
      </c>
      <c r="G27" s="17" t="s">
        <v>119</v>
      </c>
      <c r="H27" s="17" t="s">
        <v>119</v>
      </c>
      <c r="I27" s="17" t="s">
        <v>119</v>
      </c>
      <c r="J27" s="17" t="s">
        <v>119</v>
      </c>
      <c r="K27" s="17" t="s">
        <v>119</v>
      </c>
      <c r="L27" s="17" t="s">
        <v>119</v>
      </c>
      <c r="M27" s="17" t="s">
        <v>119</v>
      </c>
      <c r="N27" s="17" t="s">
        <v>119</v>
      </c>
      <c r="O27" s="17" t="s">
        <v>119</v>
      </c>
      <c r="P27" s="17" t="s">
        <v>119</v>
      </c>
      <c r="Q27" s="17" t="s">
        <v>119</v>
      </c>
      <c r="R27" s="17" t="s">
        <v>119</v>
      </c>
      <c r="S27" s="17" t="s">
        <v>119</v>
      </c>
      <c r="T27" s="17" t="s">
        <v>119</v>
      </c>
    </row>
    <row r="28" spans="2:20" x14ac:dyDescent="0.15">
      <c r="B28" s="101"/>
      <c r="C28" s="21" t="s">
        <v>117</v>
      </c>
      <c r="D28" s="116">
        <v>100</v>
      </c>
      <c r="E28" s="19">
        <v>88.792528352234825</v>
      </c>
      <c r="F28" s="19">
        <v>5.6037358238825883</v>
      </c>
      <c r="G28" s="19">
        <v>2.6684456304202802</v>
      </c>
      <c r="H28" s="19">
        <v>1.0673782521681119</v>
      </c>
      <c r="I28" s="19">
        <v>0.53368912608405594</v>
      </c>
      <c r="J28" s="19">
        <v>6.6711140760506993E-2</v>
      </c>
      <c r="K28" s="19">
        <v>0.20013342228152103</v>
      </c>
      <c r="L28" s="19">
        <v>1.0673782521681119</v>
      </c>
      <c r="M28" s="19">
        <v>0</v>
      </c>
      <c r="N28" s="19">
        <v>0</v>
      </c>
      <c r="O28" s="19">
        <v>0</v>
      </c>
      <c r="P28" s="19">
        <v>88.792528352234825</v>
      </c>
      <c r="Q28" s="19">
        <v>5.6037358238825883</v>
      </c>
      <c r="R28" s="19">
        <v>0</v>
      </c>
      <c r="S28" s="19">
        <v>1.0673782521681119</v>
      </c>
      <c r="T28" s="19">
        <v>0.53368912608405594</v>
      </c>
    </row>
    <row r="29" spans="2:20" x14ac:dyDescent="0.15">
      <c r="B29" s="5"/>
      <c r="C29" s="22"/>
      <c r="D29" s="30" t="s">
        <v>20</v>
      </c>
      <c r="E29" s="4" t="s">
        <v>20</v>
      </c>
      <c r="F29" s="4" t="s">
        <v>20</v>
      </c>
      <c r="G29" s="4" t="s">
        <v>20</v>
      </c>
      <c r="H29" s="4" t="s">
        <v>20</v>
      </c>
      <c r="I29" s="4" t="s">
        <v>20</v>
      </c>
      <c r="J29" s="4" t="s">
        <v>20</v>
      </c>
      <c r="K29" s="4" t="s">
        <v>20</v>
      </c>
      <c r="L29" s="4" t="s">
        <v>20</v>
      </c>
      <c r="M29" s="4" t="s">
        <v>20</v>
      </c>
      <c r="N29" s="4" t="s">
        <v>20</v>
      </c>
      <c r="O29" s="4" t="s">
        <v>20</v>
      </c>
      <c r="P29" s="4" t="s">
        <v>20</v>
      </c>
      <c r="Q29" s="4" t="s">
        <v>20</v>
      </c>
      <c r="R29" s="4" t="s">
        <v>20</v>
      </c>
      <c r="S29" s="4" t="s">
        <v>20</v>
      </c>
      <c r="T29" s="4" t="s">
        <v>20</v>
      </c>
    </row>
    <row r="30" spans="2:20" ht="13.5" customHeight="1" x14ac:dyDescent="0.15">
      <c r="B30" s="100"/>
      <c r="C30" s="20" t="s">
        <v>15</v>
      </c>
      <c r="D30" s="31">
        <v>713</v>
      </c>
      <c r="E30" s="3">
        <v>599</v>
      </c>
      <c r="F30" s="3">
        <v>53</v>
      </c>
      <c r="G30" s="3">
        <v>33</v>
      </c>
      <c r="H30" s="3">
        <v>9</v>
      </c>
      <c r="I30" s="3">
        <v>12</v>
      </c>
      <c r="J30" s="3">
        <v>0</v>
      </c>
      <c r="K30" s="3">
        <v>1</v>
      </c>
      <c r="L30" s="3">
        <v>6</v>
      </c>
      <c r="M30" s="3">
        <v>0</v>
      </c>
      <c r="N30" s="3">
        <v>0</v>
      </c>
      <c r="O30" s="3">
        <v>0</v>
      </c>
      <c r="P30" s="3">
        <v>599</v>
      </c>
      <c r="Q30" s="3">
        <v>53</v>
      </c>
      <c r="R30" s="3">
        <v>0</v>
      </c>
      <c r="S30" s="3">
        <v>9</v>
      </c>
      <c r="T30" s="3">
        <v>12</v>
      </c>
    </row>
    <row r="31" spans="2:20" x14ac:dyDescent="0.15">
      <c r="B31" s="97">
        <f>年度表!A4</f>
        <v>44200</v>
      </c>
      <c r="C31" s="20" t="s">
        <v>16</v>
      </c>
      <c r="D31" s="31">
        <v>733</v>
      </c>
      <c r="E31" s="3">
        <v>641</v>
      </c>
      <c r="F31" s="3">
        <v>40</v>
      </c>
      <c r="G31" s="3">
        <v>33</v>
      </c>
      <c r="H31" s="3">
        <v>6</v>
      </c>
      <c r="I31" s="3">
        <v>8</v>
      </c>
      <c r="J31" s="3">
        <v>2</v>
      </c>
      <c r="K31" s="3">
        <v>0</v>
      </c>
      <c r="L31" s="3">
        <v>3</v>
      </c>
      <c r="M31" s="3">
        <v>0</v>
      </c>
      <c r="N31" s="3">
        <v>0</v>
      </c>
      <c r="O31" s="3">
        <v>0</v>
      </c>
      <c r="P31" s="3">
        <v>641</v>
      </c>
      <c r="Q31" s="3">
        <v>41</v>
      </c>
      <c r="R31" s="3">
        <v>0</v>
      </c>
      <c r="S31" s="3">
        <v>6</v>
      </c>
      <c r="T31" s="3">
        <v>8</v>
      </c>
    </row>
    <row r="32" spans="2:20" x14ac:dyDescent="0.15">
      <c r="B32" s="43" t="s">
        <v>1363</v>
      </c>
      <c r="C32" s="20" t="s">
        <v>116</v>
      </c>
      <c r="D32" s="31">
        <f>SUM(E32:M32)</f>
        <v>1446</v>
      </c>
      <c r="E32" s="3">
        <v>1240</v>
      </c>
      <c r="F32" s="3">
        <v>93</v>
      </c>
      <c r="G32" s="3">
        <v>66</v>
      </c>
      <c r="H32" s="3">
        <v>15</v>
      </c>
      <c r="I32" s="3">
        <v>20</v>
      </c>
      <c r="J32" s="3">
        <v>2</v>
      </c>
      <c r="K32" s="3">
        <v>1</v>
      </c>
      <c r="L32" s="3">
        <v>9</v>
      </c>
      <c r="M32" s="3">
        <v>0</v>
      </c>
      <c r="N32" s="3">
        <v>0</v>
      </c>
      <c r="O32" s="3">
        <v>0</v>
      </c>
      <c r="P32" s="3">
        <v>1240</v>
      </c>
      <c r="Q32" s="3">
        <v>94</v>
      </c>
      <c r="R32" s="3">
        <v>0</v>
      </c>
      <c r="S32" s="3">
        <v>15</v>
      </c>
      <c r="T32" s="3">
        <v>20</v>
      </c>
    </row>
    <row r="33" spans="2:20" x14ac:dyDescent="0.15">
      <c r="B33" s="99"/>
      <c r="C33" s="20"/>
      <c r="D33" s="115" t="s">
        <v>120</v>
      </c>
      <c r="E33" s="17" t="s">
        <v>119</v>
      </c>
      <c r="F33" s="17" t="s">
        <v>119</v>
      </c>
      <c r="G33" s="17" t="s">
        <v>119</v>
      </c>
      <c r="H33" s="17" t="s">
        <v>1160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119</v>
      </c>
      <c r="N33" s="17" t="s">
        <v>119</v>
      </c>
      <c r="O33" s="17" t="s">
        <v>119</v>
      </c>
      <c r="P33" s="17" t="s">
        <v>119</v>
      </c>
      <c r="Q33" s="17" t="s">
        <v>119</v>
      </c>
      <c r="R33" s="17" t="s">
        <v>119</v>
      </c>
      <c r="S33" s="17" t="s">
        <v>119</v>
      </c>
      <c r="T33" s="17" t="s">
        <v>119</v>
      </c>
    </row>
    <row r="34" spans="2:20" x14ac:dyDescent="0.15">
      <c r="B34" s="101"/>
      <c r="C34" s="21" t="s">
        <v>117</v>
      </c>
      <c r="D34" s="116">
        <f>IF($D$32&lt;&gt;0,D32/$D$32*100,"-")</f>
        <v>100</v>
      </c>
      <c r="E34" s="19">
        <f t="shared" ref="E34:T34" si="0">IF($D$32&lt;&gt;0,E32/$D$32*100,"-")</f>
        <v>85.753803596127241</v>
      </c>
      <c r="F34" s="19">
        <f t="shared" si="0"/>
        <v>6.4315352697095429</v>
      </c>
      <c r="G34" s="19">
        <f t="shared" si="0"/>
        <v>4.5643153526970952</v>
      </c>
      <c r="H34" s="19">
        <f t="shared" si="0"/>
        <v>1.0373443983402488</v>
      </c>
      <c r="I34" s="19">
        <f t="shared" si="0"/>
        <v>1.3831258644536653</v>
      </c>
      <c r="J34" s="19">
        <f t="shared" si="0"/>
        <v>0.13831258644536654</v>
      </c>
      <c r="K34" s="19">
        <f t="shared" si="0"/>
        <v>6.9156293222683268E-2</v>
      </c>
      <c r="L34" s="19">
        <f t="shared" si="0"/>
        <v>0.62240663900414939</v>
      </c>
      <c r="M34" s="19">
        <f t="shared" si="0"/>
        <v>0</v>
      </c>
      <c r="N34" s="19">
        <f t="shared" si="0"/>
        <v>0</v>
      </c>
      <c r="O34" s="19">
        <f t="shared" si="0"/>
        <v>0</v>
      </c>
      <c r="P34" s="19">
        <f t="shared" si="0"/>
        <v>85.753803596127241</v>
      </c>
      <c r="Q34" s="19">
        <f t="shared" si="0"/>
        <v>6.5006915629322277</v>
      </c>
      <c r="R34" s="19">
        <f t="shared" si="0"/>
        <v>0</v>
      </c>
      <c r="S34" s="19">
        <f t="shared" si="0"/>
        <v>1.0373443983402488</v>
      </c>
      <c r="T34" s="19">
        <f t="shared" si="0"/>
        <v>1.3831258644536653</v>
      </c>
    </row>
    <row r="35" spans="2:20" x14ac:dyDescent="0.15">
      <c r="B35" s="5"/>
      <c r="C35" s="22"/>
      <c r="D35" s="117"/>
    </row>
    <row r="36" spans="2:20" ht="13.5" customHeight="1" x14ac:dyDescent="0.15">
      <c r="B36" s="100"/>
      <c r="C36" s="20" t="s">
        <v>15</v>
      </c>
      <c r="D36" s="31">
        <v>749</v>
      </c>
      <c r="E36" s="1">
        <v>630</v>
      </c>
      <c r="F36" s="1">
        <v>58</v>
      </c>
      <c r="G36" s="1">
        <v>28</v>
      </c>
      <c r="H36" s="1">
        <v>12</v>
      </c>
      <c r="I36" s="1">
        <v>14</v>
      </c>
      <c r="K36" s="1">
        <v>2</v>
      </c>
      <c r="L36" s="1">
        <v>4</v>
      </c>
      <c r="P36" s="134">
        <v>631</v>
      </c>
      <c r="Q36" s="134">
        <v>58</v>
      </c>
      <c r="S36" s="1">
        <v>12</v>
      </c>
      <c r="T36" s="1">
        <v>14</v>
      </c>
    </row>
    <row r="37" spans="2:20" x14ac:dyDescent="0.15">
      <c r="B37" s="97">
        <f>年度表!A5</f>
        <v>44566</v>
      </c>
      <c r="C37" s="20" t="s">
        <v>16</v>
      </c>
      <c r="D37" s="31">
        <v>649</v>
      </c>
      <c r="E37" s="1">
        <v>558</v>
      </c>
      <c r="F37" s="1">
        <v>40</v>
      </c>
      <c r="G37" s="1">
        <v>37</v>
      </c>
      <c r="H37" s="1">
        <v>4</v>
      </c>
      <c r="I37" s="1">
        <v>3</v>
      </c>
      <c r="J37" s="1">
        <v>1</v>
      </c>
      <c r="L37" s="1">
        <v>5</v>
      </c>
      <c r="P37" s="134">
        <v>558</v>
      </c>
      <c r="Q37" s="134">
        <v>40</v>
      </c>
      <c r="S37" s="1">
        <v>4</v>
      </c>
      <c r="T37" s="1">
        <v>3</v>
      </c>
    </row>
    <row r="38" spans="2:20" x14ac:dyDescent="0.15">
      <c r="B38" s="43" t="s">
        <v>1363</v>
      </c>
      <c r="C38" s="146" t="s">
        <v>116</v>
      </c>
      <c r="D38" s="31">
        <f>SUM(D36:D37)</f>
        <v>1398</v>
      </c>
      <c r="E38" s="3">
        <f t="shared" ref="E38:T38" si="1">SUM(E36:E37)</f>
        <v>1188</v>
      </c>
      <c r="F38" s="147">
        <f t="shared" si="1"/>
        <v>98</v>
      </c>
      <c r="G38" s="147">
        <f t="shared" si="1"/>
        <v>65</v>
      </c>
      <c r="H38" s="147">
        <f t="shared" si="1"/>
        <v>16</v>
      </c>
      <c r="I38" s="147">
        <f t="shared" si="1"/>
        <v>17</v>
      </c>
      <c r="J38" s="147">
        <f t="shared" si="1"/>
        <v>1</v>
      </c>
      <c r="K38" s="147">
        <f t="shared" si="1"/>
        <v>2</v>
      </c>
      <c r="L38" s="147">
        <f t="shared" si="1"/>
        <v>9</v>
      </c>
      <c r="M38" s="147">
        <f t="shared" si="1"/>
        <v>0</v>
      </c>
      <c r="N38" s="147">
        <f t="shared" si="1"/>
        <v>0</v>
      </c>
      <c r="O38" s="147">
        <f t="shared" si="1"/>
        <v>0</v>
      </c>
      <c r="P38" s="3">
        <f t="shared" si="1"/>
        <v>1189</v>
      </c>
      <c r="Q38" s="147">
        <f t="shared" si="1"/>
        <v>98</v>
      </c>
      <c r="R38" s="147">
        <f t="shared" si="1"/>
        <v>0</v>
      </c>
      <c r="S38" s="147">
        <f t="shared" si="1"/>
        <v>16</v>
      </c>
      <c r="T38" s="147">
        <f t="shared" si="1"/>
        <v>17</v>
      </c>
    </row>
    <row r="39" spans="2:20" x14ac:dyDescent="0.15">
      <c r="B39" s="99"/>
      <c r="C39" s="20"/>
      <c r="D39" s="117"/>
    </row>
    <row r="40" spans="2:20" ht="14.25" thickBot="1" x14ac:dyDescent="0.2">
      <c r="B40" s="102"/>
      <c r="C40" s="148" t="s">
        <v>117</v>
      </c>
      <c r="D40" s="149">
        <f>IF($D$38&lt;&gt;0,D38/$D$38*100,"-")</f>
        <v>100</v>
      </c>
      <c r="E40" s="143">
        <f t="shared" ref="E40:T40" si="2">IF($D$38&lt;&gt;0,E38/$D$38*100,"-")</f>
        <v>84.978540772532185</v>
      </c>
      <c r="F40" s="143">
        <f t="shared" si="2"/>
        <v>7.0100143061516444</v>
      </c>
      <c r="G40" s="143">
        <f t="shared" si="2"/>
        <v>4.6494992846924177</v>
      </c>
      <c r="H40" s="143">
        <f t="shared" si="2"/>
        <v>1.144492131616595</v>
      </c>
      <c r="I40" s="143">
        <f t="shared" si="2"/>
        <v>1.2160228898426324</v>
      </c>
      <c r="J40" s="143">
        <f t="shared" si="2"/>
        <v>7.1530758226037189E-2</v>
      </c>
      <c r="K40" s="143">
        <f t="shared" si="2"/>
        <v>0.14306151645207438</v>
      </c>
      <c r="L40" s="143">
        <f t="shared" si="2"/>
        <v>0.64377682403433478</v>
      </c>
      <c r="M40" s="143">
        <f t="shared" si="2"/>
        <v>0</v>
      </c>
      <c r="N40" s="143">
        <f t="shared" si="2"/>
        <v>0</v>
      </c>
      <c r="O40" s="143">
        <f t="shared" si="2"/>
        <v>0</v>
      </c>
      <c r="P40" s="143">
        <f t="shared" si="2"/>
        <v>85.050071530758231</v>
      </c>
      <c r="Q40" s="143">
        <f t="shared" si="2"/>
        <v>7.0100143061516444</v>
      </c>
      <c r="R40" s="143">
        <f t="shared" si="2"/>
        <v>0</v>
      </c>
      <c r="S40" s="143">
        <f t="shared" si="2"/>
        <v>1.144492131616595</v>
      </c>
      <c r="T40" s="143">
        <f t="shared" si="2"/>
        <v>1.2160228898426324</v>
      </c>
    </row>
    <row r="41" spans="2:20" x14ac:dyDescent="0.15">
      <c r="B41" s="1" t="s">
        <v>1133</v>
      </c>
    </row>
    <row r="42" spans="2:20" x14ac:dyDescent="0.15">
      <c r="B42" s="1" t="s">
        <v>96</v>
      </c>
    </row>
  </sheetData>
  <mergeCells count="19">
    <mergeCell ref="B4:C10"/>
    <mergeCell ref="D4:D10"/>
    <mergeCell ref="E5:E10"/>
    <mergeCell ref="F5:F10"/>
    <mergeCell ref="G5:G10"/>
    <mergeCell ref="H5:H10"/>
    <mergeCell ref="I5:I10"/>
    <mergeCell ref="E4:I4"/>
    <mergeCell ref="J5:J10"/>
    <mergeCell ref="T6:T10"/>
    <mergeCell ref="K4:K10"/>
    <mergeCell ref="L4:L10"/>
    <mergeCell ref="M4:M10"/>
    <mergeCell ref="N4:O9"/>
    <mergeCell ref="P4:T5"/>
    <mergeCell ref="P6:P10"/>
    <mergeCell ref="Q6:Q10"/>
    <mergeCell ref="R6:R10"/>
    <mergeCell ref="S6:S10"/>
  </mergeCells>
  <phoneticPr fontId="9"/>
  <conditionalFormatting sqref="B11:B40">
    <cfRule type="cellIs" dxfId="37" priority="1" operator="equal">
      <formula>43468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3471C-5C03-4C61-8774-B183C92F83D9}">
  <sheetPr codeName="Sheet33">
    <tabColor rgb="FFCCFFCC"/>
    <pageSetUpPr fitToPage="1"/>
  </sheetPr>
  <dimension ref="B2:K29"/>
  <sheetViews>
    <sheetView zoomScaleSheetLayoutView="100" workbookViewId="0">
      <selection activeCell="B7" sqref="B7:B11"/>
    </sheetView>
  </sheetViews>
  <sheetFormatPr defaultColWidth="2.625" defaultRowHeight="13.5" x14ac:dyDescent="0.15"/>
  <cols>
    <col min="1" max="1" width="2.625" style="1"/>
    <col min="2" max="2" width="14.125" style="1" customWidth="1"/>
    <col min="3" max="11" width="7.625" style="1" customWidth="1"/>
    <col min="12" max="16384" width="2.625" style="1"/>
  </cols>
  <sheetData>
    <row r="2" spans="2:11" x14ac:dyDescent="0.15">
      <c r="B2" s="7" t="s">
        <v>904</v>
      </c>
    </row>
    <row r="3" spans="2:11" ht="14.25" thickBot="1" x14ac:dyDescent="0.2">
      <c r="K3" s="6" t="s">
        <v>84</v>
      </c>
    </row>
    <row r="4" spans="2:11" x14ac:dyDescent="0.15">
      <c r="B4" s="217" t="s">
        <v>0</v>
      </c>
      <c r="C4" s="221" t="s">
        <v>133</v>
      </c>
      <c r="D4" s="221" t="s">
        <v>134</v>
      </c>
      <c r="E4" s="222"/>
      <c r="F4" s="221" t="s">
        <v>137</v>
      </c>
      <c r="G4" s="221"/>
      <c r="H4" s="222"/>
      <c r="I4" s="221" t="s">
        <v>138</v>
      </c>
      <c r="J4" s="221"/>
      <c r="K4" s="222"/>
    </row>
    <row r="5" spans="2:11" x14ac:dyDescent="0.15">
      <c r="B5" s="218"/>
      <c r="C5" s="283"/>
      <c r="D5" s="39" t="s">
        <v>135</v>
      </c>
      <c r="E5" s="40" t="s">
        <v>136</v>
      </c>
      <c r="F5" s="39" t="s">
        <v>14</v>
      </c>
      <c r="G5" s="39" t="s">
        <v>15</v>
      </c>
      <c r="H5" s="40" t="s">
        <v>16</v>
      </c>
      <c r="I5" s="39" t="s">
        <v>139</v>
      </c>
      <c r="J5" s="39" t="s">
        <v>140</v>
      </c>
      <c r="K5" s="40" t="s">
        <v>141</v>
      </c>
    </row>
    <row r="6" spans="2:11" x14ac:dyDescent="0.15">
      <c r="B6" s="5"/>
      <c r="C6" s="4" t="s">
        <v>142</v>
      </c>
      <c r="D6" s="4" t="s">
        <v>20</v>
      </c>
      <c r="E6" s="4" t="s">
        <v>20</v>
      </c>
      <c r="F6" s="4" t="s">
        <v>20</v>
      </c>
      <c r="G6" s="4" t="s">
        <v>20</v>
      </c>
      <c r="H6" s="4" t="s">
        <v>20</v>
      </c>
      <c r="I6" s="4" t="s">
        <v>20</v>
      </c>
      <c r="J6" s="4" t="s">
        <v>20</v>
      </c>
      <c r="K6" s="4" t="s">
        <v>20</v>
      </c>
    </row>
    <row r="7" spans="2:11" x14ac:dyDescent="0.15">
      <c r="B7" s="92">
        <f>年度表!A1</f>
        <v>43102</v>
      </c>
      <c r="C7" s="3">
        <v>14</v>
      </c>
      <c r="D7" s="3">
        <v>103</v>
      </c>
      <c r="E7" s="3">
        <v>18</v>
      </c>
      <c r="F7" s="3">
        <v>1144</v>
      </c>
      <c r="G7" s="3">
        <v>593</v>
      </c>
      <c r="H7" s="3">
        <v>551</v>
      </c>
      <c r="I7" s="3">
        <v>389</v>
      </c>
      <c r="J7" s="3">
        <v>377</v>
      </c>
      <c r="K7" s="3">
        <v>378</v>
      </c>
    </row>
    <row r="8" spans="2:11" x14ac:dyDescent="0.15">
      <c r="B8" s="92">
        <f>年度表!A2</f>
        <v>43468</v>
      </c>
      <c r="C8" s="3">
        <v>13</v>
      </c>
      <c r="D8" s="3">
        <v>98</v>
      </c>
      <c r="E8" s="3">
        <v>17</v>
      </c>
      <c r="F8" s="3">
        <v>1074</v>
      </c>
      <c r="G8" s="3">
        <v>525</v>
      </c>
      <c r="H8" s="3">
        <v>549</v>
      </c>
      <c r="I8" s="3">
        <v>340</v>
      </c>
      <c r="J8" s="3">
        <v>372</v>
      </c>
      <c r="K8" s="3">
        <v>362</v>
      </c>
    </row>
    <row r="9" spans="2:11" x14ac:dyDescent="0.15">
      <c r="B9" s="92">
        <f>年度表!A3</f>
        <v>43834</v>
      </c>
      <c r="C9" s="3">
        <v>13</v>
      </c>
      <c r="D9" s="3">
        <v>98</v>
      </c>
      <c r="E9" s="3">
        <v>16</v>
      </c>
      <c r="F9" s="3">
        <v>1009</v>
      </c>
      <c r="G9" s="3">
        <v>485</v>
      </c>
      <c r="H9" s="3">
        <v>524</v>
      </c>
      <c r="I9" s="3">
        <v>311</v>
      </c>
      <c r="J9" s="3">
        <v>327</v>
      </c>
      <c r="K9" s="3">
        <v>371</v>
      </c>
    </row>
    <row r="10" spans="2:11" x14ac:dyDescent="0.15">
      <c r="B10" s="92">
        <f>年度表!A4</f>
        <v>44200</v>
      </c>
      <c r="C10" s="31">
        <v>13</v>
      </c>
      <c r="D10" s="3">
        <v>99</v>
      </c>
      <c r="E10" s="3">
        <v>16</v>
      </c>
      <c r="F10" s="3">
        <v>973</v>
      </c>
      <c r="G10" s="3">
        <v>483</v>
      </c>
      <c r="H10" s="3">
        <v>490</v>
      </c>
      <c r="I10" s="3">
        <v>335</v>
      </c>
      <c r="J10" s="3">
        <v>306</v>
      </c>
      <c r="K10" s="3">
        <v>332</v>
      </c>
    </row>
    <row r="11" spans="2:11" ht="14.25" thickBot="1" x14ac:dyDescent="0.2">
      <c r="B11" s="93">
        <f>年度表!A5</f>
        <v>44566</v>
      </c>
      <c r="C11" s="118">
        <v>13</v>
      </c>
      <c r="D11" s="126">
        <f>SUM(D16:D28)</f>
        <v>89</v>
      </c>
      <c r="E11" s="126">
        <f>SUM(E16:E28)</f>
        <v>20</v>
      </c>
      <c r="F11" s="126">
        <f>SUM(F16:F28)</f>
        <v>907</v>
      </c>
      <c r="G11" s="126">
        <f t="shared" ref="G11:K11" si="0">SUM(G16:G28)</f>
        <v>459</v>
      </c>
      <c r="H11" s="126">
        <f t="shared" si="0"/>
        <v>448</v>
      </c>
      <c r="I11" s="126">
        <f t="shared" si="0"/>
        <v>272</v>
      </c>
      <c r="J11" s="126">
        <f t="shared" si="0"/>
        <v>328</v>
      </c>
      <c r="K11" s="126">
        <f t="shared" si="0"/>
        <v>307</v>
      </c>
    </row>
    <row r="12" spans="2:11" ht="20.100000000000001" customHeight="1" thickBot="1" x14ac:dyDescent="0.2">
      <c r="B12" s="94">
        <f>年度表!A5</f>
        <v>44566</v>
      </c>
    </row>
    <row r="13" spans="2:11" x14ac:dyDescent="0.15">
      <c r="B13" s="253" t="s">
        <v>143</v>
      </c>
      <c r="C13" s="217"/>
      <c r="D13" s="221" t="s">
        <v>134</v>
      </c>
      <c r="E13" s="222"/>
      <c r="F13" s="221" t="s">
        <v>137</v>
      </c>
      <c r="G13" s="221"/>
      <c r="H13" s="222"/>
      <c r="I13" s="221" t="s">
        <v>138</v>
      </c>
      <c r="J13" s="221"/>
      <c r="K13" s="222"/>
    </row>
    <row r="14" spans="2:11" x14ac:dyDescent="0.15">
      <c r="B14" s="255"/>
      <c r="C14" s="218"/>
      <c r="D14" s="39" t="s">
        <v>135</v>
      </c>
      <c r="E14" s="40" t="s">
        <v>136</v>
      </c>
      <c r="F14" s="39" t="s">
        <v>14</v>
      </c>
      <c r="G14" s="39" t="s">
        <v>15</v>
      </c>
      <c r="H14" s="40" t="s">
        <v>16</v>
      </c>
      <c r="I14" s="39" t="s">
        <v>139</v>
      </c>
      <c r="J14" s="39" t="s">
        <v>140</v>
      </c>
      <c r="K14" s="40" t="s">
        <v>141</v>
      </c>
    </row>
    <row r="15" spans="2:11" x14ac:dyDescent="0.15">
      <c r="B15" s="14"/>
      <c r="C15" s="15"/>
      <c r="D15" s="4" t="s">
        <v>20</v>
      </c>
      <c r="E15" s="4" t="s">
        <v>20</v>
      </c>
      <c r="F15" s="4" t="s">
        <v>20</v>
      </c>
      <c r="G15" s="4" t="s">
        <v>20</v>
      </c>
      <c r="H15" s="4" t="s">
        <v>20</v>
      </c>
      <c r="I15" s="4" t="s">
        <v>20</v>
      </c>
      <c r="J15" s="4" t="s">
        <v>20</v>
      </c>
      <c r="K15" s="4" t="s">
        <v>20</v>
      </c>
    </row>
    <row r="16" spans="2:11" x14ac:dyDescent="0.15">
      <c r="B16" s="281" t="s">
        <v>144</v>
      </c>
      <c r="C16" s="282"/>
      <c r="D16" s="3">
        <v>5</v>
      </c>
      <c r="E16" s="3">
        <v>1</v>
      </c>
      <c r="F16" s="3">
        <v>21</v>
      </c>
      <c r="G16" s="3">
        <v>8</v>
      </c>
      <c r="H16" s="3">
        <v>13</v>
      </c>
      <c r="I16" s="3">
        <v>3</v>
      </c>
      <c r="J16" s="3">
        <v>9</v>
      </c>
      <c r="K16" s="3">
        <v>9</v>
      </c>
    </row>
    <row r="17" spans="2:11" x14ac:dyDescent="0.15">
      <c r="B17" s="281" t="s">
        <v>145</v>
      </c>
      <c r="C17" s="282"/>
      <c r="D17" s="3">
        <v>5</v>
      </c>
      <c r="E17" s="3">
        <v>1</v>
      </c>
      <c r="F17" s="3">
        <v>29</v>
      </c>
      <c r="G17" s="3">
        <v>13</v>
      </c>
      <c r="H17" s="3">
        <v>16</v>
      </c>
      <c r="I17" s="3">
        <v>12</v>
      </c>
      <c r="J17" s="3">
        <v>11</v>
      </c>
      <c r="K17" s="3">
        <v>6</v>
      </c>
    </row>
    <row r="18" spans="2:11" x14ac:dyDescent="0.15">
      <c r="B18" s="281" t="s">
        <v>146</v>
      </c>
      <c r="C18" s="282"/>
      <c r="D18" s="3">
        <v>4</v>
      </c>
      <c r="E18" s="3">
        <v>0</v>
      </c>
      <c r="F18" s="3">
        <v>41</v>
      </c>
      <c r="G18" s="3">
        <v>22</v>
      </c>
      <c r="H18" s="3">
        <v>19</v>
      </c>
      <c r="I18" s="3">
        <v>16</v>
      </c>
      <c r="J18" s="3">
        <v>10</v>
      </c>
      <c r="K18" s="3">
        <v>15</v>
      </c>
    </row>
    <row r="19" spans="2:11" x14ac:dyDescent="0.15">
      <c r="B19" s="281" t="s">
        <v>147</v>
      </c>
      <c r="C19" s="282"/>
      <c r="D19" s="3">
        <v>7</v>
      </c>
      <c r="E19" s="3">
        <v>1</v>
      </c>
      <c r="F19" s="3">
        <v>81</v>
      </c>
      <c r="G19" s="3">
        <v>42</v>
      </c>
      <c r="H19" s="3">
        <v>39</v>
      </c>
      <c r="I19" s="3">
        <v>21</v>
      </c>
      <c r="J19" s="3">
        <v>30</v>
      </c>
      <c r="K19" s="3">
        <v>30</v>
      </c>
    </row>
    <row r="20" spans="2:11" x14ac:dyDescent="0.15">
      <c r="B20" s="281" t="s">
        <v>148</v>
      </c>
      <c r="C20" s="282"/>
      <c r="D20" s="3">
        <v>6</v>
      </c>
      <c r="E20" s="3">
        <v>3</v>
      </c>
      <c r="F20" s="3">
        <v>79</v>
      </c>
      <c r="G20" s="3">
        <v>31</v>
      </c>
      <c r="H20" s="3">
        <v>48</v>
      </c>
      <c r="I20" s="3">
        <v>25</v>
      </c>
      <c r="J20" s="3">
        <v>29</v>
      </c>
      <c r="K20" s="3">
        <v>25</v>
      </c>
    </row>
    <row r="21" spans="2:11" x14ac:dyDescent="0.15">
      <c r="B21" s="281" t="s">
        <v>149</v>
      </c>
      <c r="C21" s="282"/>
      <c r="D21" s="3">
        <v>15</v>
      </c>
      <c r="E21" s="3">
        <v>1</v>
      </c>
      <c r="F21" s="3">
        <v>203</v>
      </c>
      <c r="G21" s="3">
        <v>101</v>
      </c>
      <c r="H21" s="3">
        <v>102</v>
      </c>
      <c r="I21" s="3">
        <v>65</v>
      </c>
      <c r="J21" s="3">
        <v>64</v>
      </c>
      <c r="K21" s="3">
        <v>74</v>
      </c>
    </row>
    <row r="22" spans="2:11" x14ac:dyDescent="0.15">
      <c r="B22" s="281" t="s">
        <v>150</v>
      </c>
      <c r="C22" s="282"/>
      <c r="D22" s="3">
        <v>9</v>
      </c>
      <c r="E22" s="3">
        <v>4</v>
      </c>
      <c r="F22" s="3">
        <v>140</v>
      </c>
      <c r="G22" s="134">
        <v>70</v>
      </c>
      <c r="H22" s="134">
        <v>70</v>
      </c>
      <c r="I22" s="3">
        <v>38</v>
      </c>
      <c r="J22" s="3">
        <v>55</v>
      </c>
      <c r="K22" s="3">
        <v>47</v>
      </c>
    </row>
    <row r="23" spans="2:11" x14ac:dyDescent="0.15">
      <c r="B23" s="281" t="s">
        <v>151</v>
      </c>
      <c r="C23" s="282"/>
      <c r="D23" s="3">
        <v>12</v>
      </c>
      <c r="E23" s="3">
        <v>3</v>
      </c>
      <c r="F23" s="3">
        <v>72</v>
      </c>
      <c r="G23" s="3">
        <v>43</v>
      </c>
      <c r="H23" s="3">
        <v>29</v>
      </c>
      <c r="I23" s="3">
        <v>24</v>
      </c>
      <c r="J23" s="3">
        <v>24</v>
      </c>
      <c r="K23" s="3">
        <v>24</v>
      </c>
    </row>
    <row r="24" spans="2:11" x14ac:dyDescent="0.15">
      <c r="B24" s="281" t="s">
        <v>152</v>
      </c>
      <c r="C24" s="282"/>
      <c r="D24" s="3">
        <v>12</v>
      </c>
      <c r="E24" s="3">
        <v>1</v>
      </c>
      <c r="F24" s="3">
        <v>141</v>
      </c>
      <c r="G24" s="3">
        <v>72</v>
      </c>
      <c r="H24" s="3">
        <v>69</v>
      </c>
      <c r="I24" s="3">
        <v>39</v>
      </c>
      <c r="J24" s="3">
        <v>59</v>
      </c>
      <c r="K24" s="3">
        <v>43</v>
      </c>
    </row>
    <row r="25" spans="2:11" x14ac:dyDescent="0.15">
      <c r="B25" s="281" t="s">
        <v>153</v>
      </c>
      <c r="C25" s="282"/>
      <c r="D25" s="3">
        <v>2</v>
      </c>
      <c r="E25" s="3">
        <v>0</v>
      </c>
      <c r="F25" s="3">
        <v>22</v>
      </c>
      <c r="G25" s="3">
        <v>10</v>
      </c>
      <c r="H25" s="3">
        <v>12</v>
      </c>
      <c r="I25" s="3">
        <v>6</v>
      </c>
      <c r="J25" s="3">
        <v>9</v>
      </c>
      <c r="K25" s="3">
        <v>7</v>
      </c>
    </row>
    <row r="26" spans="2:11" x14ac:dyDescent="0.15">
      <c r="B26" s="281" t="s">
        <v>154</v>
      </c>
      <c r="C26" s="282"/>
      <c r="D26" s="3">
        <v>6</v>
      </c>
      <c r="E26" s="3">
        <v>0</v>
      </c>
      <c r="F26" s="3">
        <v>31</v>
      </c>
      <c r="G26" s="134">
        <v>21</v>
      </c>
      <c r="H26" s="134">
        <v>10</v>
      </c>
      <c r="I26" s="3">
        <v>5</v>
      </c>
      <c r="J26" s="3">
        <v>12</v>
      </c>
      <c r="K26" s="3">
        <v>14</v>
      </c>
    </row>
    <row r="27" spans="2:11" x14ac:dyDescent="0.15">
      <c r="B27" s="281" t="s">
        <v>155</v>
      </c>
      <c r="C27" s="282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2:11" ht="14.25" thickBot="1" x14ac:dyDescent="0.2">
      <c r="B28" s="279" t="s">
        <v>156</v>
      </c>
      <c r="C28" s="280"/>
      <c r="D28" s="2">
        <v>6</v>
      </c>
      <c r="E28" s="2">
        <v>5</v>
      </c>
      <c r="F28" s="119">
        <v>47</v>
      </c>
      <c r="G28" s="2">
        <v>26</v>
      </c>
      <c r="H28" s="2">
        <v>21</v>
      </c>
      <c r="I28" s="2">
        <v>18</v>
      </c>
      <c r="J28" s="2">
        <v>16</v>
      </c>
      <c r="K28" s="2">
        <v>13</v>
      </c>
    </row>
    <row r="29" spans="2:11" x14ac:dyDescent="0.15">
      <c r="B29" s="1" t="s">
        <v>157</v>
      </c>
    </row>
  </sheetData>
  <mergeCells count="22">
    <mergeCell ref="I4:K4"/>
    <mergeCell ref="B13:C14"/>
    <mergeCell ref="D13:E13"/>
    <mergeCell ref="F13:H13"/>
    <mergeCell ref="I13:K13"/>
    <mergeCell ref="B21:C21"/>
    <mergeCell ref="B4:B5"/>
    <mergeCell ref="C4:C5"/>
    <mergeCell ref="D4:E4"/>
    <mergeCell ref="F4:H4"/>
    <mergeCell ref="B16:C16"/>
    <mergeCell ref="B17:C17"/>
    <mergeCell ref="B18:C18"/>
    <mergeCell ref="B19:C19"/>
    <mergeCell ref="B20:C20"/>
    <mergeCell ref="B28:C28"/>
    <mergeCell ref="B22:C22"/>
    <mergeCell ref="B23:C23"/>
    <mergeCell ref="B24:C24"/>
    <mergeCell ref="B25:C25"/>
    <mergeCell ref="B26:C26"/>
    <mergeCell ref="B27:C27"/>
  </mergeCells>
  <phoneticPr fontId="9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6E6DD99-561E-492D-97FF-F3AC42AB7DA2}">
            <xm:f>年度表!$I$27</xm:f>
            <x14:dxf>
              <numFmt numFmtId="192" formatCode="&quot;令&quot;&quot;和&quot;&quot;元&quot;&quot;年&quot;&quot;度&quot;"/>
            </x14:dxf>
          </x14:cfRule>
          <xm:sqref>B6:B11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58863-CE14-40CE-90B5-4730516E8E92}">
  <sheetPr codeName="Sheet8">
    <tabColor rgb="FFCCFFCC"/>
    <pageSetUpPr fitToPage="1"/>
  </sheetPr>
  <dimension ref="B2:J25"/>
  <sheetViews>
    <sheetView zoomScaleSheetLayoutView="100" workbookViewId="0">
      <selection activeCell="B3" sqref="B3:J25"/>
    </sheetView>
  </sheetViews>
  <sheetFormatPr defaultColWidth="2.625" defaultRowHeight="13.5" x14ac:dyDescent="0.15"/>
  <cols>
    <col min="1" max="1" width="2.625" style="1"/>
    <col min="2" max="2" width="14.125" style="1" customWidth="1"/>
    <col min="3" max="10" width="7.625" style="1" customWidth="1"/>
    <col min="11" max="16384" width="2.625" style="1"/>
  </cols>
  <sheetData>
    <row r="2" spans="2:10" x14ac:dyDescent="0.15">
      <c r="B2" s="7" t="s">
        <v>1161</v>
      </c>
    </row>
    <row r="3" spans="2:10" ht="14.25" thickBot="1" x14ac:dyDescent="0.2">
      <c r="J3" s="6" t="s">
        <v>84</v>
      </c>
    </row>
    <row r="4" spans="2:10" x14ac:dyDescent="0.15">
      <c r="B4" s="217" t="s">
        <v>0</v>
      </c>
      <c r="C4" s="221" t="s">
        <v>134</v>
      </c>
      <c r="D4" s="222"/>
      <c r="E4" s="221" t="s">
        <v>163</v>
      </c>
      <c r="F4" s="221"/>
      <c r="G4" s="222"/>
      <c r="H4" s="221" t="s">
        <v>164</v>
      </c>
      <c r="I4" s="221"/>
      <c r="J4" s="222"/>
    </row>
    <row r="5" spans="2:10" x14ac:dyDescent="0.15">
      <c r="B5" s="218"/>
      <c r="C5" s="39" t="s">
        <v>135</v>
      </c>
      <c r="D5" s="40" t="s">
        <v>136</v>
      </c>
      <c r="E5" s="39" t="s">
        <v>14</v>
      </c>
      <c r="F5" s="39" t="s">
        <v>15</v>
      </c>
      <c r="G5" s="40" t="s">
        <v>16</v>
      </c>
      <c r="H5" s="39" t="s">
        <v>14</v>
      </c>
      <c r="I5" s="39" t="s">
        <v>15</v>
      </c>
      <c r="J5" s="40" t="s">
        <v>16</v>
      </c>
    </row>
    <row r="6" spans="2:10" x14ac:dyDescent="0.15">
      <c r="B6" s="5"/>
      <c r="C6" s="4" t="s">
        <v>20</v>
      </c>
      <c r="D6" s="4" t="s">
        <v>20</v>
      </c>
      <c r="E6" s="4" t="s">
        <v>20</v>
      </c>
      <c r="F6" s="4" t="s">
        <v>20</v>
      </c>
      <c r="G6" s="4" t="s">
        <v>20</v>
      </c>
      <c r="H6" s="4" t="s">
        <v>20</v>
      </c>
      <c r="I6" s="4" t="s">
        <v>20</v>
      </c>
      <c r="J6" s="4" t="s">
        <v>20</v>
      </c>
    </row>
    <row r="7" spans="2:10" x14ac:dyDescent="0.15">
      <c r="B7" s="92">
        <f>年度表!$A1</f>
        <v>43102</v>
      </c>
      <c r="C7" s="3">
        <v>424</v>
      </c>
      <c r="D7" s="3">
        <v>74</v>
      </c>
      <c r="E7" s="3">
        <v>6592</v>
      </c>
      <c r="F7" s="3">
        <v>3449</v>
      </c>
      <c r="G7" s="3">
        <v>3143</v>
      </c>
      <c r="H7" s="3">
        <v>2251</v>
      </c>
      <c r="I7" s="3">
        <v>1161</v>
      </c>
      <c r="J7" s="3">
        <v>1090</v>
      </c>
    </row>
    <row r="8" spans="2:10" x14ac:dyDescent="0.15">
      <c r="B8" s="92">
        <f>年度表!$A2</f>
        <v>43468</v>
      </c>
      <c r="C8" s="3">
        <v>427</v>
      </c>
      <c r="D8" s="3">
        <v>80</v>
      </c>
      <c r="E8" s="3">
        <v>6478</v>
      </c>
      <c r="F8" s="3">
        <v>3359</v>
      </c>
      <c r="G8" s="3">
        <v>3119</v>
      </c>
      <c r="H8" s="3">
        <v>2280</v>
      </c>
      <c r="I8" s="3">
        <v>1178</v>
      </c>
      <c r="J8" s="3">
        <v>1102</v>
      </c>
    </row>
    <row r="9" spans="2:10" x14ac:dyDescent="0.15">
      <c r="B9" s="92">
        <f>年度表!$A3</f>
        <v>43834</v>
      </c>
      <c r="C9" s="3">
        <v>413</v>
      </c>
      <c r="D9" s="3">
        <v>81</v>
      </c>
      <c r="E9" s="3">
        <v>6508</v>
      </c>
      <c r="F9" s="3">
        <v>3314</v>
      </c>
      <c r="G9" s="3">
        <v>3194</v>
      </c>
      <c r="H9" s="3">
        <v>2186</v>
      </c>
      <c r="I9" s="3">
        <v>1158</v>
      </c>
      <c r="J9" s="3">
        <v>1008</v>
      </c>
    </row>
    <row r="10" spans="2:10" x14ac:dyDescent="0.15">
      <c r="B10" s="92">
        <f>年度表!$A4</f>
        <v>44200</v>
      </c>
      <c r="C10" s="3">
        <v>419</v>
      </c>
      <c r="D10" s="3">
        <v>78</v>
      </c>
      <c r="E10" s="3">
        <v>6553</v>
      </c>
      <c r="F10" s="3">
        <v>3316</v>
      </c>
      <c r="G10" s="3">
        <v>3237</v>
      </c>
      <c r="H10" s="3">
        <v>2138</v>
      </c>
      <c r="I10" s="3">
        <v>1100</v>
      </c>
      <c r="J10" s="3">
        <v>1038</v>
      </c>
    </row>
    <row r="11" spans="2:10" ht="14.25" thickBot="1" x14ac:dyDescent="0.2">
      <c r="B11" s="93">
        <f>年度表!$A5</f>
        <v>44566</v>
      </c>
      <c r="C11" s="153">
        <f>SUM(C16:C24)</f>
        <v>421</v>
      </c>
      <c r="D11" s="153">
        <f>SUM(D16:D24)</f>
        <v>68</v>
      </c>
      <c r="E11" s="153">
        <f t="shared" ref="E11:J11" si="0">SUM(E16:E24)</f>
        <v>6730</v>
      </c>
      <c r="F11" s="153">
        <f t="shared" si="0"/>
        <v>3449</v>
      </c>
      <c r="G11" s="153">
        <f t="shared" si="0"/>
        <v>3281</v>
      </c>
      <c r="H11" s="153">
        <f t="shared" si="0"/>
        <v>2158</v>
      </c>
      <c r="I11" s="153">
        <f t="shared" si="0"/>
        <v>1089</v>
      </c>
      <c r="J11" s="153">
        <f t="shared" si="0"/>
        <v>1069</v>
      </c>
    </row>
    <row r="12" spans="2:10" ht="20.100000000000001" customHeight="1" thickBot="1" x14ac:dyDescent="0.2">
      <c r="B12" s="94">
        <v>44565</v>
      </c>
      <c r="C12" s="96"/>
    </row>
    <row r="13" spans="2:10" ht="13.5" customHeight="1" x14ac:dyDescent="0.15">
      <c r="B13" s="253" t="s">
        <v>731</v>
      </c>
      <c r="C13" s="221" t="s">
        <v>134</v>
      </c>
      <c r="D13" s="222"/>
      <c r="E13" s="221" t="s">
        <v>163</v>
      </c>
      <c r="F13" s="221"/>
      <c r="G13" s="222"/>
      <c r="H13" s="221" t="s">
        <v>164</v>
      </c>
      <c r="I13" s="221"/>
      <c r="J13" s="222"/>
    </row>
    <row r="14" spans="2:10" x14ac:dyDescent="0.15">
      <c r="B14" s="255"/>
      <c r="C14" s="39" t="s">
        <v>135</v>
      </c>
      <c r="D14" s="40" t="s">
        <v>136</v>
      </c>
      <c r="E14" s="39" t="s">
        <v>14</v>
      </c>
      <c r="F14" s="39" t="s">
        <v>15</v>
      </c>
      <c r="G14" s="40" t="s">
        <v>16</v>
      </c>
      <c r="H14" s="39" t="s">
        <v>14</v>
      </c>
      <c r="I14" s="39" t="s">
        <v>15</v>
      </c>
      <c r="J14" s="40" t="s">
        <v>16</v>
      </c>
    </row>
    <row r="15" spans="2:10" x14ac:dyDescent="0.15">
      <c r="B15" s="5"/>
      <c r="C15" s="4" t="s">
        <v>20</v>
      </c>
      <c r="D15" s="4" t="s">
        <v>20</v>
      </c>
      <c r="E15" s="4" t="s">
        <v>20</v>
      </c>
      <c r="F15" s="4" t="s">
        <v>20</v>
      </c>
      <c r="G15" s="4" t="s">
        <v>20</v>
      </c>
      <c r="H15" s="4" t="s">
        <v>20</v>
      </c>
      <c r="I15" s="4" t="s">
        <v>20</v>
      </c>
      <c r="J15" s="4" t="s">
        <v>20</v>
      </c>
    </row>
    <row r="16" spans="2:10" x14ac:dyDescent="0.15">
      <c r="B16" s="150" t="s">
        <v>742</v>
      </c>
      <c r="C16" s="31">
        <v>63</v>
      </c>
      <c r="D16" s="145">
        <v>8</v>
      </c>
      <c r="E16" s="145">
        <f>SUM(F16:G16)</f>
        <v>952</v>
      </c>
      <c r="F16" s="145">
        <v>471</v>
      </c>
      <c r="G16" s="145">
        <v>481</v>
      </c>
      <c r="H16" s="145">
        <f>SUM(I16:J16)</f>
        <v>312</v>
      </c>
      <c r="I16" s="145">
        <v>135</v>
      </c>
      <c r="J16" s="145">
        <v>177</v>
      </c>
    </row>
    <row r="17" spans="2:10" x14ac:dyDescent="0.15">
      <c r="B17" s="150" t="s">
        <v>165</v>
      </c>
      <c r="C17" s="31">
        <v>11</v>
      </c>
      <c r="D17" s="145">
        <v>0</v>
      </c>
      <c r="E17" s="145">
        <f>SUM(F17:G17)</f>
        <v>72</v>
      </c>
      <c r="F17" s="145">
        <v>41</v>
      </c>
      <c r="G17" s="145">
        <v>31</v>
      </c>
      <c r="H17" s="145">
        <f>SUM(I17:J17)</f>
        <v>14</v>
      </c>
      <c r="I17" s="145">
        <v>6</v>
      </c>
      <c r="J17" s="145">
        <v>8</v>
      </c>
    </row>
    <row r="18" spans="2:10" x14ac:dyDescent="0.15">
      <c r="B18" s="108" t="s">
        <v>158</v>
      </c>
      <c r="C18" s="3">
        <v>56</v>
      </c>
      <c r="D18" s="3">
        <v>7</v>
      </c>
      <c r="E18" s="3">
        <v>854</v>
      </c>
      <c r="F18" s="3">
        <v>338</v>
      </c>
      <c r="G18" s="3">
        <v>516</v>
      </c>
      <c r="H18" s="3">
        <v>279</v>
      </c>
      <c r="I18" s="3">
        <v>124</v>
      </c>
      <c r="J18" s="3">
        <v>155</v>
      </c>
    </row>
    <row r="19" spans="2:10" x14ac:dyDescent="0.15">
      <c r="B19" s="108" t="s">
        <v>159</v>
      </c>
      <c r="C19" s="3">
        <v>46</v>
      </c>
      <c r="D19" s="3">
        <v>7</v>
      </c>
      <c r="E19" s="3">
        <v>823</v>
      </c>
      <c r="F19" s="3">
        <v>380</v>
      </c>
      <c r="G19" s="3">
        <v>443</v>
      </c>
      <c r="H19" s="3">
        <v>275</v>
      </c>
      <c r="I19" s="3">
        <v>133</v>
      </c>
      <c r="J19" s="3">
        <v>142</v>
      </c>
    </row>
    <row r="20" spans="2:10" x14ac:dyDescent="0.15">
      <c r="B20" s="108" t="s">
        <v>743</v>
      </c>
      <c r="C20" s="3">
        <v>59</v>
      </c>
      <c r="D20" s="3">
        <v>15</v>
      </c>
      <c r="E20" s="3">
        <v>740</v>
      </c>
      <c r="F20" s="3">
        <v>441</v>
      </c>
      <c r="G20" s="3">
        <v>299</v>
      </c>
      <c r="H20" s="45">
        <v>270</v>
      </c>
      <c r="I20" s="45">
        <v>161</v>
      </c>
      <c r="J20" s="45">
        <v>109</v>
      </c>
    </row>
    <row r="21" spans="2:10" x14ac:dyDescent="0.15">
      <c r="B21" s="108" t="s">
        <v>166</v>
      </c>
      <c r="C21" s="3">
        <v>9</v>
      </c>
      <c r="D21" s="3">
        <v>0</v>
      </c>
      <c r="E21" s="3">
        <v>32</v>
      </c>
      <c r="F21" s="3">
        <v>29</v>
      </c>
      <c r="G21" s="3">
        <v>3</v>
      </c>
      <c r="H21" s="3">
        <v>3</v>
      </c>
      <c r="I21" s="3">
        <v>3</v>
      </c>
      <c r="J21" s="3">
        <v>0</v>
      </c>
    </row>
    <row r="22" spans="2:10" x14ac:dyDescent="0.15">
      <c r="B22" s="108" t="s">
        <v>160</v>
      </c>
      <c r="C22" s="3">
        <v>55</v>
      </c>
      <c r="D22" s="3">
        <v>9</v>
      </c>
      <c r="E22" s="3">
        <f>F22+G22</f>
        <v>823</v>
      </c>
      <c r="F22" s="3">
        <v>451</v>
      </c>
      <c r="G22" s="3">
        <v>372</v>
      </c>
      <c r="H22" s="3">
        <v>284</v>
      </c>
      <c r="I22" s="3">
        <v>164</v>
      </c>
      <c r="J22" s="3">
        <v>120</v>
      </c>
    </row>
    <row r="23" spans="2:10" x14ac:dyDescent="0.15">
      <c r="B23" s="108" t="s">
        <v>161</v>
      </c>
      <c r="C23" s="3">
        <v>68</v>
      </c>
      <c r="D23" s="3">
        <v>10</v>
      </c>
      <c r="E23" s="3">
        <v>682</v>
      </c>
      <c r="F23" s="3">
        <v>360</v>
      </c>
      <c r="G23" s="3">
        <v>322</v>
      </c>
      <c r="H23" s="3">
        <v>225</v>
      </c>
      <c r="I23" s="3">
        <v>129</v>
      </c>
      <c r="J23" s="3">
        <v>96</v>
      </c>
    </row>
    <row r="24" spans="2:10" ht="14.25" thickBot="1" x14ac:dyDescent="0.2">
      <c r="B24" s="107" t="s">
        <v>162</v>
      </c>
      <c r="C24" s="2">
        <v>54</v>
      </c>
      <c r="D24" s="2">
        <v>12</v>
      </c>
      <c r="E24" s="2">
        <v>1752</v>
      </c>
      <c r="F24" s="2">
        <v>938</v>
      </c>
      <c r="G24" s="2">
        <v>814</v>
      </c>
      <c r="H24" s="2">
        <v>496</v>
      </c>
      <c r="I24" s="2">
        <v>234</v>
      </c>
      <c r="J24" s="2">
        <v>262</v>
      </c>
    </row>
    <row r="25" spans="2:10" x14ac:dyDescent="0.15">
      <c r="B25" s="1" t="s">
        <v>715</v>
      </c>
    </row>
  </sheetData>
  <mergeCells count="8">
    <mergeCell ref="B4:B5"/>
    <mergeCell ref="C4:D4"/>
    <mergeCell ref="E4:G4"/>
    <mergeCell ref="H4:J4"/>
    <mergeCell ref="B13:B14"/>
    <mergeCell ref="C13:D13"/>
    <mergeCell ref="E13:G13"/>
    <mergeCell ref="H13:J13"/>
  </mergeCells>
  <phoneticPr fontId="9"/>
  <conditionalFormatting sqref="B7:B11">
    <cfRule type="cellIs" dxfId="35" priority="1" operator="equal">
      <formula>43468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51A14EC7-9FDF-446F-A20C-45D8B8D0117E}">
            <xm:f>'\\Pc7260\f\Users\kikaku\Documents\★上田市の統計照会様式マクロ（これをr５の様式にする）\[R3_06_教育・文化　２.xlsx]年度表'!#REF!</xm:f>
            <x14:dxf>
              <numFmt numFmtId="192" formatCode="&quot;令&quot;&quot;和&quot;&quot;元&quot;&quot;年&quot;&quot;度&quot;"/>
            </x14:dxf>
          </x14:cfRule>
          <xm:sqref>B6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29</vt:i4>
      </vt:variant>
    </vt:vector>
  </HeadingPairs>
  <TitlesOfParts>
    <vt:vector size="59" baseType="lpstr">
      <vt:lpstr>年度表</vt:lpstr>
      <vt:lpstr>60　様式⑳</vt:lpstr>
      <vt:lpstr>61</vt:lpstr>
      <vt:lpstr>62</vt:lpstr>
      <vt:lpstr>63様式(47)</vt:lpstr>
      <vt:lpstr>64　様式（21）</vt:lpstr>
      <vt:lpstr>65　様式（22）</vt:lpstr>
      <vt:lpstr>66　様式（23）</vt:lpstr>
      <vt:lpstr>67　様式（24）</vt:lpstr>
      <vt:lpstr>68 様式（25）</vt:lpstr>
      <vt:lpstr>69　様式（26）</vt:lpstr>
      <vt:lpstr>70　様式（27）</vt:lpstr>
      <vt:lpstr>71　様式（28）</vt:lpstr>
      <vt:lpstr>72 様式（29）</vt:lpstr>
      <vt:lpstr>73様式（30）</vt:lpstr>
      <vt:lpstr>74様式（30）</vt:lpstr>
      <vt:lpstr>75 様式（31）</vt:lpstr>
      <vt:lpstr>76 </vt:lpstr>
      <vt:lpstr>77</vt:lpstr>
      <vt:lpstr>78</vt:lpstr>
      <vt:lpstr>79</vt:lpstr>
      <vt:lpstr>80 </vt:lpstr>
      <vt:lpstr>81</vt:lpstr>
      <vt:lpstr>82</vt:lpstr>
      <vt:lpstr>83</vt:lpstr>
      <vt:lpstr>84</vt:lpstr>
      <vt:lpstr>85</vt:lpstr>
      <vt:lpstr>86</vt:lpstr>
      <vt:lpstr>87</vt:lpstr>
      <vt:lpstr>88</vt:lpstr>
      <vt:lpstr>'60　様式⑳'!Print_Area</vt:lpstr>
      <vt:lpstr>'61'!Print_Area</vt:lpstr>
      <vt:lpstr>'62'!Print_Area</vt:lpstr>
      <vt:lpstr>'63様式(47)'!Print_Area</vt:lpstr>
      <vt:lpstr>'64　様式（21）'!Print_Area</vt:lpstr>
      <vt:lpstr>'65　様式（22）'!Print_Area</vt:lpstr>
      <vt:lpstr>'66　様式（23）'!Print_Area</vt:lpstr>
      <vt:lpstr>'67　様式（24）'!Print_Area</vt:lpstr>
      <vt:lpstr>'68 様式（25）'!Print_Area</vt:lpstr>
      <vt:lpstr>'69　様式（26）'!Print_Area</vt:lpstr>
      <vt:lpstr>'70　様式（27）'!Print_Area</vt:lpstr>
      <vt:lpstr>'71　様式（28）'!Print_Area</vt:lpstr>
      <vt:lpstr>'72 様式（29）'!Print_Area</vt:lpstr>
      <vt:lpstr>'73様式（30）'!Print_Area</vt:lpstr>
      <vt:lpstr>'74様式（30）'!Print_Area</vt:lpstr>
      <vt:lpstr>'75 様式（31）'!Print_Area</vt:lpstr>
      <vt:lpstr>'76 '!Print_Area</vt:lpstr>
      <vt:lpstr>'77'!Print_Area</vt:lpstr>
      <vt:lpstr>'78'!Print_Area</vt:lpstr>
      <vt:lpstr>'79'!Print_Area</vt:lpstr>
      <vt:lpstr>'80 '!Print_Area</vt:lpstr>
      <vt:lpstr>'81'!Print_Area</vt:lpstr>
      <vt:lpstr>'82'!Print_Area</vt:lpstr>
      <vt:lpstr>'83'!Print_Area</vt:lpstr>
      <vt:lpstr>'84'!Print_Area</vt:lpstr>
      <vt:lpstr>'85'!Print_Area</vt:lpstr>
      <vt:lpstr>'86'!Print_Area</vt:lpstr>
      <vt:lpstr>'87'!Print_Area</vt:lpstr>
      <vt:lpstr>'88'!Print_Area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政策企画課</dc:creator>
  <cp:lastModifiedBy>政策企画課</cp:lastModifiedBy>
  <cp:lastPrinted>2023-06-28T06:34:06Z</cp:lastPrinted>
  <dcterms:created xsi:type="dcterms:W3CDTF">2015-04-08T06:41:05Z</dcterms:created>
  <dcterms:modified xsi:type="dcterms:W3CDTF">2024-03-22T01:15:41Z</dcterms:modified>
</cp:coreProperties>
</file>