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85161BFD-23CE-49E8-A296-B0CCCE9272AC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年度表" sheetId="35" state="hidden" r:id="rId1"/>
    <sheet name="7" sheetId="5" r:id="rId2"/>
    <sheet name="8" sheetId="6" r:id="rId3"/>
    <sheet name="9" sheetId="7" r:id="rId4"/>
    <sheet name="9 (2)" sheetId="8" r:id="rId5"/>
    <sheet name="10" sheetId="9" r:id="rId6"/>
    <sheet name="11" sheetId="38" r:id="rId7"/>
    <sheet name="12" sheetId="12" r:id="rId8"/>
    <sheet name="13" sheetId="13" r:id="rId9"/>
    <sheet name="14" sheetId="14" r:id="rId10"/>
    <sheet name="15" sheetId="15" r:id="rId11"/>
    <sheet name="16" sheetId="16" r:id="rId12"/>
    <sheet name="17様式⑧" sheetId="17" r:id="rId13"/>
    <sheet name="18" sheetId="19" r:id="rId14"/>
    <sheet name="19" sheetId="21" r:id="rId15"/>
    <sheet name="20" sheetId="22" r:id="rId16"/>
    <sheet name="21" sheetId="23" r:id="rId17"/>
    <sheet name="22" sheetId="24" r:id="rId18"/>
    <sheet name="23" sheetId="25" r:id="rId19"/>
    <sheet name="24" sheetId="26" r:id="rId20"/>
    <sheet name="25 " sheetId="28" r:id="rId21"/>
    <sheet name="自治会別" sheetId="40" state="hidden" r:id="rId22"/>
  </sheets>
  <definedNames>
    <definedName name="_xlnm.Print_Area" localSheetId="5">'10'!$A$1:$J$73</definedName>
    <definedName name="_xlnm.Print_Area" localSheetId="6">'11'!$A$1:$O$25</definedName>
    <definedName name="_xlnm.Print_Area" localSheetId="7">'12'!$A$1:$J$25</definedName>
    <definedName name="_xlnm.Print_Area" localSheetId="8">'13'!$A$1:$P$16</definedName>
    <definedName name="_xlnm.Print_Area" localSheetId="9">'14'!$A$1:$J$69</definedName>
    <definedName name="_xlnm.Print_Area" localSheetId="10">'15'!$A$1:$I$31</definedName>
    <definedName name="_xlnm.Print_Area" localSheetId="11">'16'!$A$1:$J$22</definedName>
    <definedName name="_xlnm.Print_Area" localSheetId="12">'17様式⑧'!$A$1:$J$13</definedName>
    <definedName name="_xlnm.Print_Area" localSheetId="13">'18'!$A$1:$J$59</definedName>
    <definedName name="_xlnm.Print_Area" localSheetId="14">'19'!$A$1:$P$83</definedName>
    <definedName name="_xlnm.Print_Area" localSheetId="15">'20'!$B$2:$G$154</definedName>
    <definedName name="_xlnm.Print_Area" localSheetId="16">'21'!$A$1:$K$17</definedName>
    <definedName name="_xlnm.Print_Area" localSheetId="17">'22'!$A$1:$K$131</definedName>
    <definedName name="_xlnm.Print_Area" localSheetId="18">'23'!$A$1:$I$51</definedName>
    <definedName name="_xlnm.Print_Area" localSheetId="19">'24'!$A$1:$L$66</definedName>
    <definedName name="_xlnm.Print_Area" localSheetId="20">'25 '!$A$1:$L$136</definedName>
    <definedName name="_xlnm.Print_Area" localSheetId="1">'7'!$A$1:$L$79</definedName>
    <definedName name="_xlnm.Print_Area" localSheetId="2">'8'!$A$1:$P$54</definedName>
    <definedName name="_xlnm.Print_Area" localSheetId="3">'9'!$A$1:$O$155</definedName>
    <definedName name="_xlnm.Print_Area" localSheetId="4">'9 (2)'!$A$1:$G$76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38" l="1"/>
  <c r="D11" i="38"/>
  <c r="E11" i="38"/>
  <c r="F11" i="38"/>
  <c r="G11" i="38"/>
  <c r="H11" i="38"/>
  <c r="I12" i="38"/>
  <c r="I13" i="38"/>
  <c r="I14" i="38"/>
  <c r="I15" i="38"/>
  <c r="I16" i="38"/>
  <c r="I17" i="38"/>
  <c r="I18" i="38"/>
  <c r="I19" i="38"/>
  <c r="I20" i="38"/>
  <c r="I21" i="38"/>
  <c r="I22" i="38"/>
  <c r="I23" i="38"/>
  <c r="I11" i="38" l="1"/>
  <c r="E12" i="13"/>
  <c r="D19" i="14" l="1"/>
  <c r="D7" i="14" s="1"/>
  <c r="E19" i="14"/>
  <c r="E7" i="14" s="1"/>
  <c r="F19" i="14"/>
  <c r="F7" i="14" s="1"/>
  <c r="G19" i="14"/>
  <c r="G7" i="14" s="1"/>
  <c r="H19" i="14"/>
  <c r="H7" i="14" s="1"/>
  <c r="C19" i="14"/>
  <c r="C7" i="14" s="1"/>
  <c r="D18" i="14"/>
  <c r="E18" i="14"/>
  <c r="F18" i="14"/>
  <c r="G18" i="14"/>
  <c r="H18" i="14"/>
  <c r="C18" i="14"/>
  <c r="J77" i="5" l="1"/>
  <c r="I77" i="5"/>
  <c r="K12" i="38" l="1"/>
  <c r="K13" i="38"/>
  <c r="K14" i="38"/>
  <c r="K15" i="38"/>
  <c r="K16" i="38"/>
  <c r="K17" i="38"/>
  <c r="K18" i="38"/>
  <c r="K19" i="38"/>
  <c r="K20" i="38"/>
  <c r="K21" i="38"/>
  <c r="K22" i="38"/>
  <c r="K23" i="38"/>
  <c r="J12" i="38"/>
  <c r="J13" i="38"/>
  <c r="J14" i="38"/>
  <c r="J15" i="38"/>
  <c r="J16" i="38"/>
  <c r="J17" i="38"/>
  <c r="J18" i="38"/>
  <c r="J19" i="38"/>
  <c r="J20" i="38"/>
  <c r="J21" i="38"/>
  <c r="J22" i="38"/>
  <c r="J23" i="38"/>
  <c r="K11" i="38"/>
  <c r="J11" i="38"/>
  <c r="H12" i="13" l="1"/>
  <c r="J11" i="12" l="1"/>
  <c r="E11" i="12"/>
  <c r="F11" i="12"/>
  <c r="H11" i="12"/>
  <c r="G12" i="12"/>
  <c r="G23" i="12"/>
  <c r="G22" i="12"/>
  <c r="G21" i="12"/>
  <c r="G20" i="12"/>
  <c r="G19" i="12"/>
  <c r="G18" i="12"/>
  <c r="G17" i="12"/>
  <c r="G16" i="12"/>
  <c r="G15" i="12"/>
  <c r="G14" i="12"/>
  <c r="G13" i="12"/>
  <c r="D13" i="12"/>
  <c r="D14" i="12"/>
  <c r="D15" i="12"/>
  <c r="D16" i="12"/>
  <c r="D17" i="12"/>
  <c r="D18" i="12"/>
  <c r="D19" i="12"/>
  <c r="D20" i="12"/>
  <c r="D21" i="12"/>
  <c r="D22" i="12"/>
  <c r="D23" i="12"/>
  <c r="D12" i="12"/>
  <c r="C11" i="12"/>
  <c r="I12" i="12"/>
  <c r="D11" i="12" l="1"/>
  <c r="G11" i="12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D180" i="40" l="1"/>
  <c r="E180" i="40"/>
  <c r="F113" i="28" s="1"/>
  <c r="F180" i="40"/>
  <c r="C180" i="40"/>
  <c r="H75" i="28"/>
  <c r="J75" i="28"/>
  <c r="K75" i="28"/>
  <c r="H76" i="28"/>
  <c r="J76" i="28"/>
  <c r="K76" i="28"/>
  <c r="H77" i="28"/>
  <c r="J77" i="28"/>
  <c r="K77" i="28"/>
  <c r="H78" i="28"/>
  <c r="J78" i="28"/>
  <c r="K78" i="28"/>
  <c r="H79" i="28"/>
  <c r="J79" i="28"/>
  <c r="K79" i="28"/>
  <c r="H80" i="28"/>
  <c r="J80" i="28"/>
  <c r="K80" i="28"/>
  <c r="H81" i="28"/>
  <c r="J81" i="28"/>
  <c r="K81" i="28"/>
  <c r="H82" i="28"/>
  <c r="J82" i="28"/>
  <c r="K82" i="28"/>
  <c r="H83" i="28"/>
  <c r="J83" i="28"/>
  <c r="K83" i="28"/>
  <c r="H84" i="28"/>
  <c r="J84" i="28"/>
  <c r="K84" i="28"/>
  <c r="H85" i="28"/>
  <c r="J85" i="28"/>
  <c r="K85" i="28"/>
  <c r="H86" i="28"/>
  <c r="J86" i="28"/>
  <c r="K86" i="28"/>
  <c r="H87" i="28"/>
  <c r="J87" i="28"/>
  <c r="K87" i="28"/>
  <c r="H88" i="28"/>
  <c r="J88" i="28"/>
  <c r="K88" i="28"/>
  <c r="H89" i="28"/>
  <c r="J89" i="28"/>
  <c r="K89" i="28"/>
  <c r="H90" i="28"/>
  <c r="J90" i="28"/>
  <c r="K90" i="28"/>
  <c r="H91" i="28"/>
  <c r="J91" i="28"/>
  <c r="K91" i="28"/>
  <c r="H92" i="28"/>
  <c r="J92" i="28"/>
  <c r="K92" i="28"/>
  <c r="H93" i="28"/>
  <c r="J93" i="28"/>
  <c r="K93" i="28"/>
  <c r="H94" i="28"/>
  <c r="J94" i="28"/>
  <c r="K94" i="28"/>
  <c r="H95" i="28"/>
  <c r="J95" i="28"/>
  <c r="K95" i="28"/>
  <c r="H96" i="28"/>
  <c r="J96" i="28"/>
  <c r="K96" i="28"/>
  <c r="H97" i="28"/>
  <c r="J97" i="28"/>
  <c r="K97" i="28"/>
  <c r="H98" i="28"/>
  <c r="J98" i="28"/>
  <c r="K98" i="28"/>
  <c r="H99" i="28"/>
  <c r="J99" i="28"/>
  <c r="K99" i="28"/>
  <c r="H100" i="28"/>
  <c r="J100" i="28"/>
  <c r="K100" i="28"/>
  <c r="H101" i="28"/>
  <c r="J101" i="28"/>
  <c r="K101" i="28"/>
  <c r="H102" i="28"/>
  <c r="J102" i="28"/>
  <c r="K102" i="28"/>
  <c r="H103" i="28"/>
  <c r="J103" i="28"/>
  <c r="K103" i="28"/>
  <c r="H104" i="28"/>
  <c r="J104" i="28"/>
  <c r="K104" i="28"/>
  <c r="H105" i="28"/>
  <c r="J105" i="28"/>
  <c r="K105" i="28"/>
  <c r="H106" i="28"/>
  <c r="J106" i="28"/>
  <c r="K106" i="28"/>
  <c r="H107" i="28"/>
  <c r="J107" i="28"/>
  <c r="K107" i="28"/>
  <c r="H108" i="28"/>
  <c r="J108" i="28"/>
  <c r="K108" i="28"/>
  <c r="H109" i="28"/>
  <c r="J109" i="28"/>
  <c r="K109" i="28"/>
  <c r="H110" i="28"/>
  <c r="J110" i="28"/>
  <c r="K110" i="28"/>
  <c r="H111" i="28"/>
  <c r="J111" i="28"/>
  <c r="K111" i="28"/>
  <c r="H112" i="28"/>
  <c r="J112" i="28"/>
  <c r="K112" i="28"/>
  <c r="H113" i="28"/>
  <c r="J113" i="28"/>
  <c r="K113" i="28"/>
  <c r="H114" i="28"/>
  <c r="J114" i="28"/>
  <c r="K114" i="28"/>
  <c r="H115" i="28"/>
  <c r="J115" i="28"/>
  <c r="K115" i="28"/>
  <c r="H116" i="28"/>
  <c r="J116" i="28"/>
  <c r="K116" i="28"/>
  <c r="H117" i="28"/>
  <c r="J117" i="28"/>
  <c r="K117" i="28"/>
  <c r="H118" i="28"/>
  <c r="J118" i="28"/>
  <c r="K118" i="28"/>
  <c r="H119" i="28"/>
  <c r="J119" i="28"/>
  <c r="K119" i="28"/>
  <c r="H120" i="28"/>
  <c r="J120" i="28"/>
  <c r="K120" i="28"/>
  <c r="H121" i="28"/>
  <c r="J121" i="28"/>
  <c r="K121" i="28"/>
  <c r="H122" i="28"/>
  <c r="J122" i="28"/>
  <c r="K122" i="28"/>
  <c r="H123" i="28"/>
  <c r="J123" i="28"/>
  <c r="K123" i="28"/>
  <c r="H124" i="28"/>
  <c r="J124" i="28"/>
  <c r="K124" i="28"/>
  <c r="H125" i="28"/>
  <c r="J125" i="28"/>
  <c r="K125" i="28"/>
  <c r="H126" i="28"/>
  <c r="J126" i="28"/>
  <c r="K126" i="28"/>
  <c r="H127" i="28"/>
  <c r="J127" i="28"/>
  <c r="K127" i="28"/>
  <c r="H128" i="28"/>
  <c r="J128" i="28"/>
  <c r="K128" i="28"/>
  <c r="H129" i="28"/>
  <c r="J129" i="28"/>
  <c r="K129" i="28"/>
  <c r="H130" i="28"/>
  <c r="J130" i="28"/>
  <c r="K130" i="28"/>
  <c r="H131" i="28"/>
  <c r="J131" i="28"/>
  <c r="K131" i="28"/>
  <c r="H132" i="28"/>
  <c r="J132" i="28"/>
  <c r="K132" i="28"/>
  <c r="H133" i="28"/>
  <c r="J133" i="28"/>
  <c r="K133" i="28"/>
  <c r="K74" i="28"/>
  <c r="J74" i="28"/>
  <c r="H74" i="28"/>
  <c r="C75" i="28"/>
  <c r="E75" i="28"/>
  <c r="F75" i="28"/>
  <c r="C76" i="28"/>
  <c r="E76" i="28"/>
  <c r="F76" i="28"/>
  <c r="C77" i="28"/>
  <c r="E77" i="28"/>
  <c r="F77" i="28"/>
  <c r="C78" i="28"/>
  <c r="E78" i="28"/>
  <c r="F78" i="28"/>
  <c r="C79" i="28"/>
  <c r="E79" i="28"/>
  <c r="F79" i="28"/>
  <c r="C80" i="28"/>
  <c r="E80" i="28"/>
  <c r="F80" i="28"/>
  <c r="C81" i="28"/>
  <c r="E81" i="28"/>
  <c r="F81" i="28"/>
  <c r="C82" i="28"/>
  <c r="E82" i="28"/>
  <c r="F82" i="28"/>
  <c r="C83" i="28"/>
  <c r="E83" i="28"/>
  <c r="F83" i="28"/>
  <c r="C84" i="28"/>
  <c r="E84" i="28"/>
  <c r="F84" i="28"/>
  <c r="C85" i="28"/>
  <c r="E85" i="28"/>
  <c r="F85" i="28"/>
  <c r="C86" i="28"/>
  <c r="E86" i="28"/>
  <c r="F86" i="28"/>
  <c r="C87" i="28"/>
  <c r="E87" i="28"/>
  <c r="F87" i="28"/>
  <c r="C88" i="28"/>
  <c r="E88" i="28"/>
  <c r="F88" i="28"/>
  <c r="C89" i="28"/>
  <c r="E89" i="28"/>
  <c r="F89" i="28"/>
  <c r="C90" i="28"/>
  <c r="E90" i="28"/>
  <c r="F90" i="28"/>
  <c r="C91" i="28"/>
  <c r="E91" i="28"/>
  <c r="F91" i="28"/>
  <c r="C92" i="28"/>
  <c r="E92" i="28"/>
  <c r="F92" i="28"/>
  <c r="C93" i="28"/>
  <c r="E93" i="28"/>
  <c r="F93" i="28"/>
  <c r="C94" i="28"/>
  <c r="E94" i="28"/>
  <c r="F94" i="28"/>
  <c r="C95" i="28"/>
  <c r="E95" i="28"/>
  <c r="F95" i="28"/>
  <c r="C96" i="28"/>
  <c r="E96" i="28"/>
  <c r="F96" i="28"/>
  <c r="C97" i="28"/>
  <c r="E97" i="28"/>
  <c r="F97" i="28"/>
  <c r="C98" i="28"/>
  <c r="E98" i="28"/>
  <c r="F98" i="28"/>
  <c r="C99" i="28"/>
  <c r="E99" i="28"/>
  <c r="F99" i="28"/>
  <c r="C100" i="28"/>
  <c r="E100" i="28"/>
  <c r="F100" i="28"/>
  <c r="C101" i="28"/>
  <c r="E101" i="28"/>
  <c r="F101" i="28"/>
  <c r="C102" i="28"/>
  <c r="E102" i="28"/>
  <c r="F102" i="28"/>
  <c r="C103" i="28"/>
  <c r="E103" i="28"/>
  <c r="F103" i="28"/>
  <c r="C104" i="28"/>
  <c r="E104" i="28"/>
  <c r="F104" i="28"/>
  <c r="C105" i="28"/>
  <c r="E105" i="28"/>
  <c r="F105" i="28"/>
  <c r="C106" i="28"/>
  <c r="E106" i="28"/>
  <c r="F106" i="28"/>
  <c r="C107" i="28"/>
  <c r="E107" i="28"/>
  <c r="F107" i="28"/>
  <c r="C108" i="28"/>
  <c r="E108" i="28"/>
  <c r="F108" i="28"/>
  <c r="C109" i="28"/>
  <c r="E109" i="28"/>
  <c r="F109" i="28"/>
  <c r="C110" i="28"/>
  <c r="E110" i="28"/>
  <c r="F110" i="28"/>
  <c r="C111" i="28"/>
  <c r="E111" i="28"/>
  <c r="F111" i="28"/>
  <c r="C112" i="28"/>
  <c r="E112" i="28"/>
  <c r="F112" i="28"/>
  <c r="C113" i="28"/>
  <c r="E113" i="28"/>
  <c r="C114" i="28"/>
  <c r="E114" i="28"/>
  <c r="F114" i="28"/>
  <c r="C115" i="28"/>
  <c r="E115" i="28"/>
  <c r="F115" i="28"/>
  <c r="C116" i="28"/>
  <c r="E116" i="28"/>
  <c r="F116" i="28"/>
  <c r="C117" i="28"/>
  <c r="E117" i="28"/>
  <c r="F117" i="28"/>
  <c r="C118" i="28"/>
  <c r="E118" i="28"/>
  <c r="F118" i="28"/>
  <c r="C119" i="28"/>
  <c r="E119" i="28"/>
  <c r="F119" i="28"/>
  <c r="C120" i="28"/>
  <c r="E120" i="28"/>
  <c r="F120" i="28"/>
  <c r="C121" i="28"/>
  <c r="E121" i="28"/>
  <c r="F121" i="28"/>
  <c r="C122" i="28"/>
  <c r="E122" i="28"/>
  <c r="F122" i="28"/>
  <c r="C123" i="28"/>
  <c r="E123" i="28"/>
  <c r="F123" i="28"/>
  <c r="C124" i="28"/>
  <c r="E124" i="28"/>
  <c r="F124" i="28"/>
  <c r="C125" i="28"/>
  <c r="E125" i="28"/>
  <c r="F125" i="28"/>
  <c r="C126" i="28"/>
  <c r="E126" i="28"/>
  <c r="F126" i="28"/>
  <c r="C127" i="28"/>
  <c r="E127" i="28"/>
  <c r="F127" i="28"/>
  <c r="C128" i="28"/>
  <c r="E128" i="28"/>
  <c r="F128" i="28"/>
  <c r="C129" i="28"/>
  <c r="E129" i="28"/>
  <c r="F129" i="28"/>
  <c r="C130" i="28"/>
  <c r="E130" i="28"/>
  <c r="F130" i="28"/>
  <c r="C131" i="28"/>
  <c r="E131" i="28"/>
  <c r="F131" i="28"/>
  <c r="C132" i="28"/>
  <c r="E132" i="28"/>
  <c r="F132" i="28"/>
  <c r="C133" i="28"/>
  <c r="E133" i="28"/>
  <c r="F133" i="28"/>
  <c r="C134" i="28"/>
  <c r="E134" i="28"/>
  <c r="F134" i="28"/>
  <c r="F74" i="28"/>
  <c r="E74" i="28"/>
  <c r="C74" i="28"/>
  <c r="E7" i="28"/>
  <c r="F7" i="28"/>
  <c r="C7" i="28"/>
  <c r="J8" i="28"/>
  <c r="K8" i="28"/>
  <c r="J9" i="28"/>
  <c r="K9" i="28"/>
  <c r="J10" i="28"/>
  <c r="K10" i="28"/>
  <c r="J11" i="28"/>
  <c r="K11" i="28"/>
  <c r="J12" i="28"/>
  <c r="K12" i="28"/>
  <c r="J13" i="28"/>
  <c r="K13" i="28"/>
  <c r="J14" i="28"/>
  <c r="K14" i="28"/>
  <c r="J15" i="28"/>
  <c r="K15" i="28"/>
  <c r="J16" i="28"/>
  <c r="K16" i="28"/>
  <c r="J17" i="28"/>
  <c r="K17" i="28"/>
  <c r="J18" i="28"/>
  <c r="K18" i="28"/>
  <c r="J19" i="28"/>
  <c r="K19" i="28"/>
  <c r="J20" i="28"/>
  <c r="K20" i="28"/>
  <c r="J21" i="28"/>
  <c r="K21" i="28"/>
  <c r="J22" i="28"/>
  <c r="K22" i="28"/>
  <c r="J23" i="28"/>
  <c r="K23" i="28"/>
  <c r="J24" i="28"/>
  <c r="K24" i="28"/>
  <c r="J25" i="28"/>
  <c r="K25" i="28"/>
  <c r="J26" i="28"/>
  <c r="K26" i="28"/>
  <c r="J27" i="28"/>
  <c r="K27" i="28"/>
  <c r="J28" i="28"/>
  <c r="K28" i="28"/>
  <c r="J29" i="28"/>
  <c r="K29" i="28"/>
  <c r="J30" i="28"/>
  <c r="K30" i="28"/>
  <c r="J31" i="28"/>
  <c r="K31" i="28"/>
  <c r="J32" i="28"/>
  <c r="K32" i="28"/>
  <c r="J33" i="28"/>
  <c r="K33" i="28"/>
  <c r="J34" i="28"/>
  <c r="K34" i="28"/>
  <c r="J35" i="28"/>
  <c r="K35" i="28"/>
  <c r="J36" i="28"/>
  <c r="K36" i="28"/>
  <c r="J37" i="28"/>
  <c r="K37" i="28"/>
  <c r="J38" i="28"/>
  <c r="K38" i="28"/>
  <c r="J39" i="28"/>
  <c r="K39" i="28"/>
  <c r="J40" i="28"/>
  <c r="K40" i="28"/>
  <c r="J41" i="28"/>
  <c r="K41" i="28"/>
  <c r="J42" i="28"/>
  <c r="K42" i="28"/>
  <c r="J43" i="28"/>
  <c r="K43" i="28"/>
  <c r="J44" i="28"/>
  <c r="K44" i="28"/>
  <c r="J45" i="28"/>
  <c r="K45" i="28"/>
  <c r="J46" i="28"/>
  <c r="K46" i="28"/>
  <c r="J47" i="28"/>
  <c r="K47" i="28"/>
  <c r="J48" i="28"/>
  <c r="K48" i="28"/>
  <c r="J49" i="28"/>
  <c r="K49" i="28"/>
  <c r="J50" i="28"/>
  <c r="K50" i="28"/>
  <c r="J51" i="28"/>
  <c r="K51" i="28"/>
  <c r="J52" i="28"/>
  <c r="K52" i="28"/>
  <c r="J53" i="28"/>
  <c r="K53" i="28"/>
  <c r="J54" i="28"/>
  <c r="K54" i="28"/>
  <c r="J55" i="28"/>
  <c r="K55" i="28"/>
  <c r="J56" i="28"/>
  <c r="K56" i="28"/>
  <c r="J57" i="28"/>
  <c r="K57" i="28"/>
  <c r="J58" i="28"/>
  <c r="K58" i="28"/>
  <c r="J59" i="28"/>
  <c r="K59" i="28"/>
  <c r="J60" i="28"/>
  <c r="K60" i="28"/>
  <c r="J61" i="28"/>
  <c r="K61" i="28"/>
  <c r="J62" i="28"/>
  <c r="K62" i="28"/>
  <c r="J63" i="28"/>
  <c r="K63" i="28"/>
  <c r="J64" i="28"/>
  <c r="K64" i="28"/>
  <c r="J65" i="28"/>
  <c r="K65" i="28"/>
  <c r="J66" i="28"/>
  <c r="K66" i="28"/>
  <c r="J67" i="28"/>
  <c r="K67" i="28"/>
  <c r="K7" i="28"/>
  <c r="J7" i="28"/>
  <c r="H8" i="28"/>
  <c r="H9" i="28"/>
  <c r="H10" i="28"/>
  <c r="H11" i="28"/>
  <c r="H12" i="28"/>
  <c r="H13" i="28"/>
  <c r="H14" i="28"/>
  <c r="H15" i="28"/>
  <c r="H16" i="28"/>
  <c r="H17" i="28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62" i="28"/>
  <c r="H63" i="28"/>
  <c r="H64" i="28"/>
  <c r="H65" i="28"/>
  <c r="H66" i="28"/>
  <c r="H67" i="28"/>
  <c r="H7" i="28"/>
  <c r="E9" i="28"/>
  <c r="F9" i="28"/>
  <c r="E10" i="28"/>
  <c r="F10" i="28"/>
  <c r="E11" i="28"/>
  <c r="F11" i="28"/>
  <c r="E12" i="28"/>
  <c r="F12" i="28"/>
  <c r="E13" i="28"/>
  <c r="F13" i="28"/>
  <c r="E14" i="28"/>
  <c r="F14" i="28"/>
  <c r="E15" i="28"/>
  <c r="F15" i="28"/>
  <c r="E16" i="28"/>
  <c r="F16" i="28"/>
  <c r="E17" i="28"/>
  <c r="F17" i="28"/>
  <c r="E18" i="28"/>
  <c r="F18" i="28"/>
  <c r="E19" i="28"/>
  <c r="F19" i="28"/>
  <c r="E20" i="28"/>
  <c r="F20" i="28"/>
  <c r="E21" i="28"/>
  <c r="F21" i="28"/>
  <c r="E22" i="28"/>
  <c r="F22" i="28"/>
  <c r="E23" i="28"/>
  <c r="F23" i="28"/>
  <c r="E24" i="28"/>
  <c r="F24" i="28"/>
  <c r="E25" i="28"/>
  <c r="F25" i="28"/>
  <c r="E26" i="28"/>
  <c r="F26" i="28"/>
  <c r="E27" i="28"/>
  <c r="F27" i="28"/>
  <c r="E28" i="28"/>
  <c r="F28" i="28"/>
  <c r="E29" i="28"/>
  <c r="F29" i="28"/>
  <c r="E30" i="28"/>
  <c r="F30" i="28"/>
  <c r="E31" i="28"/>
  <c r="F31" i="28"/>
  <c r="E32" i="28"/>
  <c r="F32" i="28"/>
  <c r="E33" i="28"/>
  <c r="F33" i="28"/>
  <c r="E34" i="28"/>
  <c r="F34" i="28"/>
  <c r="E35" i="28"/>
  <c r="F35" i="28"/>
  <c r="E36" i="28"/>
  <c r="F36" i="28"/>
  <c r="E37" i="28"/>
  <c r="F37" i="28"/>
  <c r="E38" i="28"/>
  <c r="F38" i="28"/>
  <c r="E39" i="28"/>
  <c r="F39" i="28"/>
  <c r="E40" i="28"/>
  <c r="F40" i="28"/>
  <c r="E41" i="28"/>
  <c r="F41" i="28"/>
  <c r="E42" i="28"/>
  <c r="F42" i="28"/>
  <c r="E43" i="28"/>
  <c r="F43" i="28"/>
  <c r="E44" i="28"/>
  <c r="F44" i="28"/>
  <c r="E45" i="28"/>
  <c r="F45" i="28"/>
  <c r="E46" i="28"/>
  <c r="F46" i="28"/>
  <c r="E47" i="28"/>
  <c r="F47" i="28"/>
  <c r="E48" i="28"/>
  <c r="F48" i="28"/>
  <c r="E49" i="28"/>
  <c r="F49" i="28"/>
  <c r="E50" i="28"/>
  <c r="F50" i="28"/>
  <c r="E51" i="28"/>
  <c r="F51" i="28"/>
  <c r="E52" i="28"/>
  <c r="F52" i="28"/>
  <c r="E53" i="28"/>
  <c r="F53" i="28"/>
  <c r="E54" i="28"/>
  <c r="F54" i="28"/>
  <c r="E55" i="28"/>
  <c r="F55" i="28"/>
  <c r="E56" i="28"/>
  <c r="F56" i="28"/>
  <c r="E57" i="28"/>
  <c r="F57" i="28"/>
  <c r="E58" i="28"/>
  <c r="F58" i="28"/>
  <c r="E59" i="28"/>
  <c r="F59" i="28"/>
  <c r="E60" i="28"/>
  <c r="F60" i="28"/>
  <c r="E61" i="28"/>
  <c r="F61" i="28"/>
  <c r="E62" i="28"/>
  <c r="F62" i="28"/>
  <c r="E63" i="28"/>
  <c r="F63" i="28"/>
  <c r="E64" i="28"/>
  <c r="F64" i="28"/>
  <c r="E65" i="28"/>
  <c r="F65" i="28"/>
  <c r="E66" i="28"/>
  <c r="F66" i="28"/>
  <c r="E67" i="28"/>
  <c r="F67" i="28"/>
  <c r="C9" i="28"/>
  <c r="C10" i="28"/>
  <c r="C11" i="28"/>
  <c r="C12" i="28"/>
  <c r="C13" i="28"/>
  <c r="C14" i="28"/>
  <c r="C15" i="28"/>
  <c r="C16" i="28"/>
  <c r="C17" i="28"/>
  <c r="C18" i="28"/>
  <c r="C19" i="28"/>
  <c r="C20" i="28"/>
  <c r="C21" i="28"/>
  <c r="C22" i="28"/>
  <c r="C23" i="28"/>
  <c r="C24" i="28"/>
  <c r="C25" i="28"/>
  <c r="C26" i="28"/>
  <c r="C27" i="28"/>
  <c r="C28" i="28"/>
  <c r="C29" i="28"/>
  <c r="C30" i="28"/>
  <c r="C31" i="28"/>
  <c r="C32" i="28"/>
  <c r="C33" i="28"/>
  <c r="C34" i="28"/>
  <c r="C35" i="28"/>
  <c r="C36" i="28"/>
  <c r="C37" i="28"/>
  <c r="C38" i="28"/>
  <c r="C39" i="28"/>
  <c r="C40" i="28"/>
  <c r="C41" i="28"/>
  <c r="C42" i="28"/>
  <c r="C43" i="28"/>
  <c r="C44" i="28"/>
  <c r="C45" i="28"/>
  <c r="C46" i="28"/>
  <c r="C47" i="28"/>
  <c r="C48" i="28"/>
  <c r="C49" i="28"/>
  <c r="C50" i="28"/>
  <c r="C51" i="28"/>
  <c r="C52" i="28"/>
  <c r="C53" i="28"/>
  <c r="C54" i="28"/>
  <c r="C55" i="28"/>
  <c r="C56" i="28"/>
  <c r="C57" i="28"/>
  <c r="C58" i="28"/>
  <c r="C59" i="28"/>
  <c r="C60" i="28"/>
  <c r="C61" i="28"/>
  <c r="C62" i="28"/>
  <c r="C63" i="28"/>
  <c r="C64" i="28"/>
  <c r="C65" i="28"/>
  <c r="C66" i="28"/>
  <c r="C67" i="28"/>
  <c r="F8" i="28"/>
  <c r="E8" i="28"/>
  <c r="C8" i="28"/>
  <c r="D113" i="28" l="1"/>
  <c r="D123" i="28"/>
  <c r="D121" i="28"/>
  <c r="D119" i="28"/>
  <c r="D117" i="28"/>
  <c r="D115" i="28"/>
  <c r="D112" i="28"/>
  <c r="D110" i="28"/>
  <c r="D108" i="28"/>
  <c r="D106" i="28"/>
  <c r="D104" i="28"/>
  <c r="D102" i="28"/>
  <c r="D100" i="28"/>
  <c r="D98" i="28"/>
  <c r="D96" i="28"/>
  <c r="D94" i="28"/>
  <c r="D92" i="28"/>
  <c r="D90" i="28"/>
  <c r="D88" i="28"/>
  <c r="D86" i="28"/>
  <c r="D84" i="28"/>
  <c r="D82" i="28"/>
  <c r="D80" i="28"/>
  <c r="D78" i="28"/>
  <c r="D76" i="28"/>
  <c r="I132" i="28"/>
  <c r="I130" i="28"/>
  <c r="I128" i="28"/>
  <c r="I126" i="28"/>
  <c r="I124" i="28"/>
  <c r="I122" i="28"/>
  <c r="I120" i="28"/>
  <c r="I118" i="28"/>
  <c r="I88" i="28"/>
  <c r="I82" i="28"/>
  <c r="I80" i="28"/>
  <c r="I78" i="28"/>
  <c r="I76" i="28"/>
  <c r="D8" i="28"/>
  <c r="D67" i="28"/>
  <c r="D66" i="28"/>
  <c r="D65" i="28"/>
  <c r="D64" i="28"/>
  <c r="D63" i="28"/>
  <c r="D62" i="28"/>
  <c r="D61" i="28"/>
  <c r="D60" i="28"/>
  <c r="D59" i="28"/>
  <c r="D58" i="28"/>
  <c r="D57" i="28"/>
  <c r="D56" i="28"/>
  <c r="D55" i="28"/>
  <c r="D54" i="28"/>
  <c r="D53" i="28"/>
  <c r="D52" i="28"/>
  <c r="D51" i="28"/>
  <c r="D50" i="28"/>
  <c r="D49" i="28"/>
  <c r="D48" i="28"/>
  <c r="D47" i="28"/>
  <c r="D46" i="28"/>
  <c r="D45" i="28"/>
  <c r="D44" i="28"/>
  <c r="D43" i="28"/>
  <c r="D42" i="28"/>
  <c r="D41" i="28"/>
  <c r="D40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I7" i="28"/>
  <c r="I12" i="28"/>
  <c r="I10" i="28"/>
  <c r="I8" i="28"/>
  <c r="D7" i="28"/>
  <c r="D74" i="28"/>
  <c r="D134" i="28"/>
  <c r="D132" i="28"/>
  <c r="D130" i="28"/>
  <c r="D128" i="28"/>
  <c r="D126" i="28"/>
  <c r="D124" i="28"/>
  <c r="I123" i="28"/>
  <c r="I121" i="28"/>
  <c r="I119" i="28"/>
  <c r="I115" i="28"/>
  <c r="I113" i="28"/>
  <c r="I111" i="28"/>
  <c r="I109" i="28"/>
  <c r="I107" i="28"/>
  <c r="I105" i="28"/>
  <c r="I103" i="28"/>
  <c r="I101" i="28"/>
  <c r="I99" i="28"/>
  <c r="I97" i="28"/>
  <c r="I95" i="28"/>
  <c r="I93" i="28"/>
  <c r="I91" i="28"/>
  <c r="I89" i="28"/>
  <c r="I87" i="28"/>
  <c r="I85" i="28"/>
  <c r="I83" i="28"/>
  <c r="I81" i="28"/>
  <c r="I79" i="28"/>
  <c r="I77" i="28"/>
  <c r="I117" i="28"/>
  <c r="I67" i="28"/>
  <c r="I66" i="28"/>
  <c r="I65" i="28"/>
  <c r="I64" i="28"/>
  <c r="I63" i="28"/>
  <c r="I62" i="28"/>
  <c r="I61" i="28"/>
  <c r="I60" i="28"/>
  <c r="I59" i="28"/>
  <c r="I58" i="28"/>
  <c r="I57" i="28"/>
  <c r="I56" i="28"/>
  <c r="I55" i="28"/>
  <c r="I54" i="28"/>
  <c r="I53" i="28"/>
  <c r="I52" i="28"/>
  <c r="I51" i="28"/>
  <c r="I50" i="28"/>
  <c r="I49" i="28"/>
  <c r="I48" i="28"/>
  <c r="I47" i="28"/>
  <c r="I46" i="28"/>
  <c r="I45" i="28"/>
  <c r="I44" i="28"/>
  <c r="I43" i="28"/>
  <c r="I42" i="28"/>
  <c r="I41" i="28"/>
  <c r="I40" i="28"/>
  <c r="I39" i="28"/>
  <c r="I38" i="28"/>
  <c r="I37" i="28"/>
  <c r="I36" i="28"/>
  <c r="I35" i="28"/>
  <c r="I34" i="28"/>
  <c r="I33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3" i="28"/>
  <c r="I11" i="28"/>
  <c r="I9" i="28"/>
  <c r="D133" i="28"/>
  <c r="D131" i="28"/>
  <c r="D129" i="28"/>
  <c r="D127" i="28"/>
  <c r="D125" i="28"/>
  <c r="I116" i="28"/>
  <c r="I114" i="28"/>
  <c r="I112" i="28"/>
  <c r="I110" i="28"/>
  <c r="I108" i="28"/>
  <c r="I106" i="28"/>
  <c r="I104" i="28"/>
  <c r="I102" i="28"/>
  <c r="I100" i="28"/>
  <c r="I98" i="28"/>
  <c r="I96" i="28"/>
  <c r="I94" i="28"/>
  <c r="I92" i="28"/>
  <c r="I90" i="28"/>
  <c r="I86" i="28"/>
  <c r="I84" i="28"/>
  <c r="D122" i="28"/>
  <c r="D120" i="28"/>
  <c r="D118" i="28"/>
  <c r="D116" i="28"/>
  <c r="D114" i="28"/>
  <c r="D111" i="28"/>
  <c r="D109" i="28"/>
  <c r="D107" i="28"/>
  <c r="D105" i="28"/>
  <c r="D103" i="28"/>
  <c r="D101" i="28"/>
  <c r="D99" i="28"/>
  <c r="D97" i="28"/>
  <c r="D95" i="28"/>
  <c r="D93" i="28"/>
  <c r="D91" i="28"/>
  <c r="D89" i="28"/>
  <c r="D87" i="28"/>
  <c r="D85" i="28"/>
  <c r="D83" i="28"/>
  <c r="D81" i="28"/>
  <c r="D79" i="28"/>
  <c r="D77" i="28"/>
  <c r="D75" i="28"/>
  <c r="I74" i="28"/>
  <c r="I133" i="28"/>
  <c r="I131" i="28"/>
  <c r="I129" i="28"/>
  <c r="I127" i="28"/>
  <c r="I125" i="28"/>
  <c r="I75" i="28"/>
  <c r="I13" i="12" l="1"/>
  <c r="I14" i="12"/>
  <c r="I15" i="12"/>
  <c r="I16" i="12"/>
  <c r="I17" i="12"/>
  <c r="I18" i="12"/>
  <c r="I19" i="12"/>
  <c r="I20" i="12"/>
  <c r="I21" i="12"/>
  <c r="I22" i="12"/>
  <c r="I23" i="12"/>
  <c r="I11" i="12" l="1"/>
  <c r="G57" i="9"/>
  <c r="G63" i="9"/>
  <c r="G69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6" i="9"/>
  <c r="H53" i="9"/>
  <c r="G53" i="9" s="1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H73" i="9"/>
  <c r="G73" i="9" s="1"/>
  <c r="H72" i="9"/>
  <c r="G72" i="9" s="1"/>
  <c r="H71" i="9"/>
  <c r="G71" i="9" s="1"/>
  <c r="H70" i="9"/>
  <c r="G70" i="9" s="1"/>
  <c r="H69" i="9"/>
  <c r="H68" i="9"/>
  <c r="G68" i="9" s="1"/>
  <c r="H67" i="9"/>
  <c r="G67" i="9" s="1"/>
  <c r="H66" i="9"/>
  <c r="G66" i="9" s="1"/>
  <c r="H65" i="9"/>
  <c r="G65" i="9" s="1"/>
  <c r="H64" i="9"/>
  <c r="G64" i="9" s="1"/>
  <c r="H63" i="9"/>
  <c r="H62" i="9"/>
  <c r="G62" i="9" s="1"/>
  <c r="H60" i="9"/>
  <c r="G60" i="9" s="1"/>
  <c r="H61" i="9"/>
  <c r="G61" i="9" s="1"/>
  <c r="H58" i="9"/>
  <c r="G58" i="9" s="1"/>
  <c r="H59" i="9"/>
  <c r="G59" i="9" s="1"/>
  <c r="H57" i="9"/>
  <c r="H56" i="9"/>
  <c r="G56" i="9" s="1"/>
  <c r="H55" i="9"/>
  <c r="G55" i="9" s="1"/>
  <c r="H54" i="9"/>
  <c r="G54" i="9" s="1"/>
  <c r="E6" i="9"/>
  <c r="D6" i="9"/>
  <c r="C6" i="9" s="1"/>
  <c r="A1" i="35" l="1"/>
  <c r="I15" i="16" l="1"/>
  <c r="H15" i="16"/>
  <c r="F15" i="16"/>
  <c r="D15" i="16"/>
  <c r="I14" i="16"/>
  <c r="H14" i="16"/>
  <c r="F14" i="16"/>
  <c r="D14" i="16"/>
  <c r="I13" i="16"/>
  <c r="H13" i="16"/>
  <c r="F13" i="16"/>
  <c r="D13" i="16"/>
  <c r="I12" i="16"/>
  <c r="H12" i="16"/>
  <c r="F12" i="16"/>
  <c r="D12" i="16"/>
  <c r="I11" i="16"/>
  <c r="H11" i="16"/>
  <c r="F11" i="16"/>
  <c r="D11" i="16"/>
  <c r="I10" i="16"/>
  <c r="H10" i="16"/>
  <c r="F10" i="16"/>
  <c r="D10" i="16"/>
  <c r="I9" i="16"/>
  <c r="H9" i="16"/>
  <c r="F9" i="16"/>
  <c r="D9" i="16"/>
  <c r="I8" i="16"/>
  <c r="H8" i="16"/>
  <c r="F8" i="16"/>
  <c r="D8" i="16"/>
  <c r="F74" i="8"/>
  <c r="F73" i="8"/>
  <c r="F72" i="8"/>
  <c r="F71" i="8"/>
  <c r="F59" i="8"/>
  <c r="F58" i="8"/>
  <c r="F57" i="8"/>
  <c r="F56" i="8"/>
  <c r="F44" i="8"/>
  <c r="F43" i="8"/>
  <c r="F42" i="8"/>
  <c r="F41" i="8"/>
  <c r="F29" i="8"/>
  <c r="F28" i="8"/>
  <c r="F27" i="8"/>
  <c r="F26" i="8"/>
  <c r="F14" i="8"/>
  <c r="F13" i="8"/>
  <c r="F12" i="8"/>
  <c r="F11" i="8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N133" i="7" s="1"/>
  <c r="I132" i="7"/>
  <c r="M131" i="7"/>
  <c r="L131" i="7"/>
  <c r="K131" i="7"/>
  <c r="J131" i="7"/>
  <c r="I131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M100" i="7"/>
  <c r="L100" i="7"/>
  <c r="K100" i="7"/>
  <c r="J100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M69" i="7"/>
  <c r="L69" i="7"/>
  <c r="K69" i="7"/>
  <c r="J69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K38" i="7"/>
  <c r="J38" i="7"/>
  <c r="I38" i="7" s="1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K7" i="7"/>
  <c r="J7" i="7"/>
  <c r="I7" i="7"/>
  <c r="O29" i="6"/>
  <c r="N29" i="6"/>
  <c r="M29" i="6"/>
  <c r="L29" i="6"/>
  <c r="O24" i="6"/>
  <c r="N24" i="6"/>
  <c r="M24" i="6"/>
  <c r="M8" i="6" s="1"/>
  <c r="L24" i="6"/>
  <c r="O21" i="6"/>
  <c r="N21" i="6"/>
  <c r="M21" i="6"/>
  <c r="L21" i="6"/>
  <c r="O9" i="6"/>
  <c r="O8" i="6" s="1"/>
  <c r="N9" i="6"/>
  <c r="N8" i="6" s="1"/>
  <c r="M9" i="6"/>
  <c r="L9" i="6"/>
  <c r="J28" i="35"/>
  <c r="A17" i="35"/>
  <c r="A2" i="35"/>
  <c r="A3" i="35" s="1"/>
  <c r="A4" i="35" s="1"/>
  <c r="A5" i="35" s="1"/>
  <c r="N151" i="7" l="1"/>
  <c r="N134" i="7"/>
  <c r="N152" i="7"/>
  <c r="N72" i="7"/>
  <c r="N84" i="7"/>
  <c r="N101" i="7"/>
  <c r="N107" i="7"/>
  <c r="N113" i="7"/>
  <c r="N135" i="7"/>
  <c r="N141" i="7"/>
  <c r="N147" i="7"/>
  <c r="N153" i="7"/>
  <c r="N83" i="7"/>
  <c r="L8" i="6"/>
  <c r="I69" i="7"/>
  <c r="N69" i="7" s="1"/>
  <c r="N136" i="7"/>
  <c r="N142" i="7"/>
  <c r="N148" i="7"/>
  <c r="N139" i="7"/>
  <c r="N71" i="7"/>
  <c r="N89" i="7"/>
  <c r="N112" i="7"/>
  <c r="N140" i="7"/>
  <c r="N146" i="7"/>
  <c r="N80" i="7"/>
  <c r="N86" i="7"/>
  <c r="N103" i="7"/>
  <c r="N109" i="7"/>
  <c r="N115" i="7"/>
  <c r="N137" i="7"/>
  <c r="N143" i="7"/>
  <c r="N149" i="7"/>
  <c r="N145" i="7"/>
  <c r="N75" i="7"/>
  <c r="N87" i="7"/>
  <c r="I100" i="7"/>
  <c r="N100" i="7" s="1"/>
  <c r="N132" i="7"/>
  <c r="N138" i="7"/>
  <c r="N131" i="7" s="1"/>
  <c r="N144" i="7"/>
  <c r="N150" i="7"/>
  <c r="N73" i="7"/>
  <c r="N79" i="7"/>
  <c r="N85" i="7"/>
  <c r="N91" i="7"/>
  <c r="N102" i="7"/>
  <c r="N114" i="7"/>
  <c r="N120" i="7"/>
  <c r="N104" i="7"/>
  <c r="N110" i="7"/>
  <c r="N116" i="7"/>
  <c r="N70" i="7"/>
  <c r="N76" i="7"/>
  <c r="N82" i="7"/>
  <c r="N88" i="7"/>
  <c r="N111" i="7"/>
  <c r="N117" i="7"/>
  <c r="J3" i="28"/>
  <c r="A6" i="35"/>
  <c r="N90" i="7" l="1"/>
  <c r="N106" i="7"/>
  <c r="N77" i="7"/>
  <c r="N105" i="7"/>
  <c r="N122" i="7"/>
  <c r="N108" i="7"/>
  <c r="N81" i="7"/>
  <c r="N121" i="7"/>
  <c r="N74" i="7"/>
  <c r="N118" i="7"/>
  <c r="N119" i="7"/>
  <c r="N78" i="7"/>
</calcChain>
</file>

<file path=xl/sharedStrings.xml><?xml version="1.0" encoding="utf-8"?>
<sst xmlns="http://schemas.openxmlformats.org/spreadsheetml/2006/main" count="2712" uniqueCount="1154">
  <si>
    <t>7　人口の移り変わり（現上田市域）</t>
  </si>
  <si>
    <t>大正 9年</t>
    <rPh sb="0" eb="2">
      <t>タイショウ</t>
    </rPh>
    <rPh sb="4" eb="5">
      <t>ネン</t>
    </rPh>
    <phoneticPr fontId="1"/>
  </si>
  <si>
    <t>大正14年</t>
    <rPh sb="0" eb="2">
      <t>タイショウ</t>
    </rPh>
    <rPh sb="4" eb="5">
      <t>ネン</t>
    </rPh>
    <phoneticPr fontId="4"/>
  </si>
  <si>
    <t>昭和 5年</t>
    <rPh sb="0" eb="2">
      <t>ショウワ</t>
    </rPh>
    <rPh sb="4" eb="5">
      <t>ネン</t>
    </rPh>
    <phoneticPr fontId="4"/>
  </si>
  <si>
    <t>昭和10年</t>
    <rPh sb="0" eb="2">
      <t>ショウワ</t>
    </rPh>
    <rPh sb="4" eb="5">
      <t>ネン</t>
    </rPh>
    <phoneticPr fontId="4"/>
  </si>
  <si>
    <t>昭和15年</t>
    <rPh sb="0" eb="2">
      <t>ショウワ</t>
    </rPh>
    <rPh sb="4" eb="5">
      <t>ネン</t>
    </rPh>
    <phoneticPr fontId="4"/>
  </si>
  <si>
    <t>昭和22年</t>
    <rPh sb="0" eb="2">
      <t>ショウワ</t>
    </rPh>
    <rPh sb="4" eb="5">
      <t>ネン</t>
    </rPh>
    <phoneticPr fontId="4"/>
  </si>
  <si>
    <t>昭和25年</t>
    <rPh sb="0" eb="2">
      <t>ショウワ</t>
    </rPh>
    <rPh sb="4" eb="5">
      <t>ネン</t>
    </rPh>
    <phoneticPr fontId="4"/>
  </si>
  <si>
    <t>昭和30年</t>
    <rPh sb="0" eb="2">
      <t>ショウワ</t>
    </rPh>
    <rPh sb="4" eb="5">
      <t>ネン</t>
    </rPh>
    <phoneticPr fontId="4"/>
  </si>
  <si>
    <t>昭和35年</t>
    <rPh sb="0" eb="2">
      <t>ショウワ</t>
    </rPh>
    <rPh sb="4" eb="5">
      <t>ネン</t>
    </rPh>
    <phoneticPr fontId="4"/>
  </si>
  <si>
    <t>昭和40年</t>
    <rPh sb="0" eb="2">
      <t>ショウワ</t>
    </rPh>
    <rPh sb="4" eb="5">
      <t>ネン</t>
    </rPh>
    <phoneticPr fontId="4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</si>
  <si>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4"/>
  </si>
  <si>
    <t>昭和45年</t>
    <rPh sb="0" eb="2">
      <t>ショウワ</t>
    </rPh>
    <rPh sb="4" eb="5">
      <t>ネン</t>
    </rPh>
    <phoneticPr fontId="4"/>
  </si>
  <si>
    <t>昭和48年</t>
    <rPh sb="0" eb="2">
      <t>ショウワ</t>
    </rPh>
    <rPh sb="4" eb="5">
      <t>ネン</t>
    </rPh>
    <phoneticPr fontId="4"/>
  </si>
  <si>
    <t>昭和49年</t>
    <rPh sb="0" eb="2">
      <t>ショウワ</t>
    </rPh>
    <rPh sb="4" eb="5">
      <t>ネン</t>
    </rPh>
    <phoneticPr fontId="4"/>
  </si>
  <si>
    <t>昭和50年</t>
    <rPh sb="0" eb="2">
      <t>ショウワ</t>
    </rPh>
    <rPh sb="4" eb="5">
      <t>ネン</t>
    </rPh>
    <phoneticPr fontId="4"/>
  </si>
  <si>
    <t>昭和51年</t>
    <rPh sb="0" eb="2">
      <t>ショウワ</t>
    </rPh>
    <rPh sb="4" eb="5">
      <t>ネン</t>
    </rPh>
    <phoneticPr fontId="4"/>
  </si>
  <si>
    <t>昭和52年</t>
    <rPh sb="0" eb="2">
      <t>ショウワ</t>
    </rPh>
    <rPh sb="4" eb="5">
      <t>ネン</t>
    </rPh>
    <phoneticPr fontId="4"/>
  </si>
  <si>
    <t>昭和53年</t>
    <rPh sb="0" eb="2">
      <t>ショウワ</t>
    </rPh>
    <rPh sb="4" eb="5">
      <t>ネン</t>
    </rPh>
    <phoneticPr fontId="4"/>
  </si>
  <si>
    <t>昭和54年</t>
    <rPh sb="0" eb="2">
      <t>ショウワ</t>
    </rPh>
    <rPh sb="4" eb="5">
      <t>ネン</t>
    </rPh>
    <phoneticPr fontId="4"/>
  </si>
  <si>
    <t>昭和55年</t>
    <rPh sb="0" eb="2">
      <t>ショウワ</t>
    </rPh>
    <rPh sb="4" eb="5">
      <t>ネン</t>
    </rPh>
    <phoneticPr fontId="4"/>
  </si>
  <si>
    <t>昭和56年</t>
    <rPh sb="0" eb="2">
      <t>ショウワ</t>
    </rPh>
    <rPh sb="4" eb="5">
      <t>ネン</t>
    </rPh>
    <phoneticPr fontId="4"/>
  </si>
  <si>
    <t>昭和57年</t>
    <rPh sb="0" eb="2">
      <t>ショウワ</t>
    </rPh>
    <rPh sb="4" eb="5">
      <t>ネン</t>
    </rPh>
    <phoneticPr fontId="4"/>
  </si>
  <si>
    <t>昭和58年</t>
    <rPh sb="0" eb="2">
      <t>ショウワ</t>
    </rPh>
    <rPh sb="4" eb="5">
      <t>ネン</t>
    </rPh>
    <phoneticPr fontId="4"/>
  </si>
  <si>
    <t>昭和59年</t>
    <rPh sb="0" eb="2">
      <t>ショウワ</t>
    </rPh>
    <rPh sb="4" eb="5">
      <t>ネン</t>
    </rPh>
    <phoneticPr fontId="4"/>
  </si>
  <si>
    <t>昭和60年</t>
    <rPh sb="0" eb="2">
      <t>ショウワ</t>
    </rPh>
    <rPh sb="4" eb="5">
      <t>ネン</t>
    </rPh>
    <phoneticPr fontId="4"/>
  </si>
  <si>
    <t>昭和61年</t>
    <rPh sb="0" eb="2">
      <t>ショウワ</t>
    </rPh>
    <rPh sb="4" eb="5">
      <t>ネン</t>
    </rPh>
    <phoneticPr fontId="4"/>
  </si>
  <si>
    <t>昭和62年</t>
    <rPh sb="0" eb="2">
      <t>ショウワ</t>
    </rPh>
    <rPh sb="4" eb="5">
      <t>ネン</t>
    </rPh>
    <phoneticPr fontId="4"/>
  </si>
  <si>
    <t>昭和63年</t>
    <rPh sb="0" eb="2">
      <t>ショウワ</t>
    </rPh>
    <rPh sb="4" eb="5">
      <t>ネン</t>
    </rPh>
    <phoneticPr fontId="4"/>
  </si>
  <si>
    <t>平成元年</t>
    <rPh sb="0" eb="2">
      <t>ヘイセイ</t>
    </rPh>
    <rPh sb="2" eb="4">
      <t>ガンネン</t>
    </rPh>
    <phoneticPr fontId="4"/>
  </si>
  <si>
    <t>平成 2年</t>
    <rPh sb="0" eb="2">
      <t>ヘイセイ</t>
    </rPh>
    <rPh sb="4" eb="5">
      <t>ネン</t>
    </rPh>
    <phoneticPr fontId="4"/>
  </si>
  <si>
    <t>平成 3年</t>
    <rPh sb="0" eb="2">
      <t>ヘイセイ</t>
    </rPh>
    <rPh sb="4" eb="5">
      <t>ネン</t>
    </rPh>
    <phoneticPr fontId="4"/>
  </si>
  <si>
    <t>平成 4年</t>
    <rPh sb="0" eb="2">
      <t>ヘイセイ</t>
    </rPh>
    <rPh sb="4" eb="5">
      <t>ネン</t>
    </rPh>
    <phoneticPr fontId="4"/>
  </si>
  <si>
    <t>平成 5年</t>
    <rPh sb="0" eb="2">
      <t>ヘイセイ</t>
    </rPh>
    <rPh sb="4" eb="5">
      <t>ネン</t>
    </rPh>
    <phoneticPr fontId="4"/>
  </si>
  <si>
    <t>平成 6年</t>
    <rPh sb="0" eb="2">
      <t>ヘイセイ</t>
    </rPh>
    <rPh sb="4" eb="5">
      <t>ネン</t>
    </rPh>
    <phoneticPr fontId="4"/>
  </si>
  <si>
    <t>平成 7年</t>
    <rPh sb="0" eb="2">
      <t>ヘイセイ</t>
    </rPh>
    <rPh sb="4" eb="5">
      <t>ネン</t>
    </rPh>
    <phoneticPr fontId="4"/>
  </si>
  <si>
    <t>平成 8年</t>
    <rPh sb="0" eb="2">
      <t>ヘイセイ</t>
    </rPh>
    <rPh sb="4" eb="5">
      <t>ネン</t>
    </rPh>
    <phoneticPr fontId="4"/>
  </si>
  <si>
    <t>平成 9年</t>
    <rPh sb="0" eb="2">
      <t>ヘイセイ</t>
    </rPh>
    <rPh sb="4" eb="5">
      <t>ネン</t>
    </rPh>
    <phoneticPr fontId="4"/>
  </si>
  <si>
    <t>平成10年</t>
    <rPh sb="0" eb="2">
      <t>ヘイセイ</t>
    </rPh>
    <rPh sb="4" eb="5">
      <t>ネン</t>
    </rPh>
    <phoneticPr fontId="4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</si>
  <si>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</si>
  <si>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</si>
  <si>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</si>
  <si>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</si>
  <si>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</si>
  <si>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</si>
  <si>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</si>
  <si>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</si>
  <si>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</si>
  <si>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</si>
  <si>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</si>
  <si>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</si>
  <si>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</si>
  <si>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</si>
  <si>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</si>
  <si>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</si>
  <si>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年</t>
    <rPh sb="0" eb="1">
      <t>ネン</t>
    </rPh>
    <phoneticPr fontId="2"/>
  </si>
  <si>
    <t>西暦</t>
    <rPh sb="0" eb="2">
      <t>セイレキ</t>
    </rPh>
    <phoneticPr fontId="4"/>
  </si>
  <si>
    <t>面積</t>
    <rPh sb="0" eb="2">
      <t>メンセキ</t>
    </rPh>
    <phoneticPr fontId="4"/>
  </si>
  <si>
    <t>人口</t>
    <rPh sb="0" eb="2">
      <t>ジンコウ</t>
    </rPh>
    <phoneticPr fontId="4"/>
  </si>
  <si>
    <t>世帯数</t>
    <rPh sb="0" eb="3">
      <t>セタイスウ</t>
    </rPh>
    <phoneticPr fontId="4"/>
  </si>
  <si>
    <t>総数</t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</si>
  <si>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</si>
  <si>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</si>
  <si>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</si>
  <si>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1世帯
当たり
世帯員</t>
    <rPh sb="1" eb="3">
      <t>セタイ</t>
    </rPh>
    <rPh sb="4" eb="5">
      <t>ア</t>
    </rPh>
    <rPh sb="8" eb="11">
      <t>セタイイン</t>
    </rPh>
    <phoneticPr fontId="4"/>
  </si>
  <si>
    <t>人口密度</t>
    <rPh sb="0" eb="2">
      <t>ジンコウ</t>
    </rPh>
    <rPh sb="2" eb="4">
      <t>ミツド</t>
    </rPh>
    <phoneticPr fontId="4"/>
  </si>
  <si>
    <t>備考</t>
    <rPh sb="0" eb="2">
      <t>ビコウ</t>
    </rPh>
    <phoneticPr fontId="4"/>
  </si>
  <si>
    <t>人口
密度</t>
    <rPh sb="0" eb="2">
      <t>ジンコウ</t>
    </rPh>
    <rPh sb="3" eb="5">
      <t>ミツド</t>
    </rPh>
    <phoneticPr fontId="4"/>
  </si>
  <si>
    <t>人/k㎡</t>
    <rPh sb="0" eb="1">
      <t>ニン</t>
    </rPh>
    <phoneticPr fontId="4"/>
  </si>
  <si>
    <t>人</t>
    <rPh sb="0" eb="1">
      <t>ニン</t>
    </rPh>
    <phoneticPr fontId="4"/>
  </si>
  <si>
    <t>世帯</t>
    <rPh sb="0" eb="2">
      <t>セタイ</t>
    </rPh>
    <phoneticPr fontId="4"/>
  </si>
  <si>
    <t>k㎡</t>
    <phoneticPr fontId="4"/>
  </si>
  <si>
    <t>第1回国勢調査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</si>
  <si>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第2回国勢調査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</si>
  <si>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第3回国勢調査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</si>
  <si>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第4回国勢調査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</si>
  <si>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第5回国勢調査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</si>
  <si>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第7回国勢調査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</si>
  <si>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第8回国勢調査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</si>
  <si>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第9回国勢調査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</si>
  <si>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第10回国勢調査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</si>
  <si>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第6回国勢調査（臨時調査）</t>
    <rPh sb="0" eb="1">
      <t>ダイ</t>
    </rPh>
    <rPh sb="2" eb="3">
      <t>カイ</t>
    </rPh>
    <rPh sb="3" eb="5">
      <t>コクセイ</t>
    </rPh>
    <rPh sb="5" eb="7">
      <t>チョウサ</t>
    </rPh>
    <rPh sb="8" eb="10">
      <t>リンジ</t>
    </rPh>
    <rPh sb="10" eb="12">
      <t>チョウサ</t>
    </rPh>
    <phoneticPr fontId="2"/>
  </si>
  <si>
    <t>第11回国勢調査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</si>
  <si>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推計人口</t>
    <rPh sb="0" eb="2">
      <t>スイケイ</t>
    </rPh>
    <rPh sb="2" eb="4">
      <t>ジンコウ</t>
    </rPh>
    <phoneticPr fontId="4"/>
  </si>
  <si>
    <t>第12回国勢調査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</si>
  <si>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第13回国勢調査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</si>
  <si>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第14回国勢調査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</si>
  <si>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第15回国勢調査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</si>
  <si>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第16回国勢調査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</si>
  <si>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第17回国勢調査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</si>
  <si>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7　人口の移り変わり（現上田市域）　－続き－</t>
    <rPh sb="19" eb="20">
      <t>ツヅ</t>
    </rPh>
    <phoneticPr fontId="4"/>
  </si>
  <si>
    <t>8　国勢調査年次別の世帯数及び人口</t>
  </si>
  <si>
    <t>地区名</t>
    <rPh sb="0" eb="3">
      <t>チクメイ</t>
    </rPh>
    <phoneticPr fontId="4"/>
  </si>
  <si>
    <t>計</t>
  </si>
  <si>
    <t>計</t>
    <rPh sb="0" eb="1">
      <t>ケイ</t>
    </rPh>
    <phoneticPr fontId="4"/>
  </si>
  <si>
    <t>平成22年10月1日現在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</si>
  <si>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上田</t>
  </si>
  <si>
    <t>上田</t>
    <rPh sb="0" eb="2">
      <t>ウエダ</t>
    </rPh>
    <phoneticPr fontId="4"/>
  </si>
  <si>
    <t>城下</t>
    <rPh sb="0" eb="2">
      <t>シロシタ</t>
    </rPh>
    <phoneticPr fontId="2"/>
  </si>
  <si>
    <t>塩尻</t>
  </si>
  <si>
    <t>川辺</t>
  </si>
  <si>
    <t>泉田</t>
  </si>
  <si>
    <t>神科</t>
  </si>
  <si>
    <t>神川</t>
  </si>
  <si>
    <t>豊里</t>
  </si>
  <si>
    <t>殿城</t>
  </si>
  <si>
    <t>東塩田</t>
  </si>
  <si>
    <t>中塩田</t>
  </si>
  <si>
    <t>西塩田</t>
  </si>
  <si>
    <t>別所</t>
  </si>
  <si>
    <t>浦里</t>
  </si>
  <si>
    <t>室賀</t>
  </si>
  <si>
    <t>西内</t>
    <rPh sb="0" eb="2">
      <t>ニシウチ</t>
    </rPh>
    <phoneticPr fontId="2"/>
  </si>
  <si>
    <t>東内</t>
    <rPh sb="0" eb="2">
      <t>ヒガシウチ</t>
    </rPh>
    <phoneticPr fontId="2"/>
  </si>
  <si>
    <t>丸子</t>
    <rPh sb="0" eb="2">
      <t>マルコ</t>
    </rPh>
    <phoneticPr fontId="2"/>
  </si>
  <si>
    <t>依田</t>
    <rPh sb="0" eb="2">
      <t>ヨダ</t>
    </rPh>
    <phoneticPr fontId="2"/>
  </si>
  <si>
    <t>長瀬</t>
    <rPh sb="0" eb="2">
      <t>ナガセ</t>
    </rPh>
    <phoneticPr fontId="2"/>
  </si>
  <si>
    <t>塩川</t>
    <rPh sb="0" eb="1">
      <t>シオ</t>
    </rPh>
    <rPh sb="1" eb="2">
      <t>ガワ</t>
    </rPh>
    <phoneticPr fontId="2"/>
  </si>
  <si>
    <t>長</t>
    <rPh sb="0" eb="1">
      <t>オサ</t>
    </rPh>
    <phoneticPr fontId="2"/>
  </si>
  <si>
    <t>傍陽</t>
    <rPh sb="0" eb="2">
      <t>ソエヒ</t>
    </rPh>
    <phoneticPr fontId="2"/>
  </si>
  <si>
    <t>本原</t>
    <rPh sb="0" eb="2">
      <t>モトハラ</t>
    </rPh>
    <phoneticPr fontId="2"/>
  </si>
  <si>
    <t>鳥屋</t>
    <rPh sb="0" eb="1">
      <t>トリ</t>
    </rPh>
    <rPh sb="1" eb="2">
      <t>オク</t>
    </rPh>
    <phoneticPr fontId="2"/>
  </si>
  <si>
    <t>沖</t>
    <rPh sb="0" eb="1">
      <t>オキ</t>
    </rPh>
    <phoneticPr fontId="2"/>
  </si>
  <si>
    <t>下武石</t>
    <rPh sb="0" eb="1">
      <t>シタ</t>
    </rPh>
    <rPh sb="1" eb="3">
      <t>タケイシ</t>
    </rPh>
    <phoneticPr fontId="2"/>
  </si>
  <si>
    <t>上武石</t>
    <rPh sb="0" eb="1">
      <t>ウエ</t>
    </rPh>
    <rPh sb="1" eb="3">
      <t>タケイシ</t>
    </rPh>
    <phoneticPr fontId="2"/>
  </si>
  <si>
    <t>小沢根</t>
    <rPh sb="0" eb="2">
      <t>オザワ</t>
    </rPh>
    <rPh sb="2" eb="3">
      <t>ネ</t>
    </rPh>
    <phoneticPr fontId="2"/>
  </si>
  <si>
    <t>余里</t>
    <rPh sb="0" eb="1">
      <t>アマリ</t>
    </rPh>
    <rPh sb="1" eb="2">
      <t>サト</t>
    </rPh>
    <phoneticPr fontId="2"/>
  </si>
  <si>
    <t>計</t>
    <phoneticPr fontId="2"/>
  </si>
  <si>
    <t>豊殿</t>
    <rPh sb="1" eb="2">
      <t>トノ</t>
    </rPh>
    <phoneticPr fontId="2"/>
  </si>
  <si>
    <t>塩田</t>
    <rPh sb="0" eb="2">
      <t>シオダ</t>
    </rPh>
    <phoneticPr fontId="2"/>
  </si>
  <si>
    <t>川西</t>
    <rPh sb="1" eb="2">
      <t>ニシ</t>
    </rPh>
    <phoneticPr fontId="2"/>
  </si>
  <si>
    <t>真田</t>
    <rPh sb="0" eb="2">
      <t>サナダ</t>
    </rPh>
    <phoneticPr fontId="2"/>
  </si>
  <si>
    <t>武石</t>
    <rPh sb="0" eb="2">
      <t>タケシ</t>
    </rPh>
    <phoneticPr fontId="2"/>
  </si>
  <si>
    <t>資料 ： 国勢調査</t>
    <rPh sb="5" eb="7">
      <t>コクセイ</t>
    </rPh>
    <rPh sb="7" eb="9">
      <t>チョウサ</t>
    </rPh>
    <phoneticPr fontId="4"/>
  </si>
  <si>
    <t>上田市</t>
    <rPh sb="0" eb="3">
      <t>ウエダシ</t>
    </rPh>
    <phoneticPr fontId="4"/>
  </si>
  <si>
    <t>区分</t>
    <rPh sb="0" eb="2">
      <t>クブン</t>
    </rPh>
    <phoneticPr fontId="2"/>
  </si>
  <si>
    <t>合計</t>
    <rPh sb="0" eb="2">
      <t>ゴウケイ</t>
    </rPh>
    <phoneticPr fontId="4"/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</si>
  <si>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</si>
  <si>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</si>
  <si>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</si>
  <si>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</si>
  <si>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</si>
  <si>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</si>
  <si>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</si>
  <si>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</si>
  <si>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</si>
  <si>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</si>
  <si>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</si>
  <si>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</si>
  <si>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</si>
  <si>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</si>
  <si>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</si>
  <si>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10～14歳</t>
    <phoneticPr fontId="4"/>
  </si>
  <si>
    <t>不詳</t>
    <phoneticPr fontId="4"/>
  </si>
  <si>
    <t xml:space="preserve"> 0～ 4歳</t>
    <phoneticPr fontId="4"/>
  </si>
  <si>
    <t xml:space="preserve"> 5～ 9歳</t>
    <phoneticPr fontId="4"/>
  </si>
  <si>
    <t>平成2年</t>
    <rPh sb="0" eb="2">
      <t>ヘイセイ</t>
    </rPh>
    <rPh sb="3" eb="4">
      <t>ネン</t>
    </rPh>
    <phoneticPr fontId="4"/>
  </si>
  <si>
    <t>平成7年</t>
    <rPh sb="0" eb="2">
      <t>ヘイセイ</t>
    </rPh>
    <rPh sb="3" eb="4">
      <t>ネン</t>
    </rPh>
    <phoneticPr fontId="4"/>
  </si>
  <si>
    <t>区分</t>
    <rPh sb="0" eb="2">
      <t>クブン</t>
    </rPh>
    <phoneticPr fontId="4"/>
  </si>
  <si>
    <t>3区分別人口</t>
    <rPh sb="1" eb="3">
      <t>クブン</t>
    </rPh>
    <rPh sb="3" eb="4">
      <t>ベツ</t>
    </rPh>
    <rPh sb="4" eb="6">
      <t>ジンコウ</t>
    </rPh>
    <phoneticPr fontId="4"/>
  </si>
  <si>
    <t>不詳</t>
    <phoneticPr fontId="4"/>
  </si>
  <si>
    <t>総数</t>
    <phoneticPr fontId="4"/>
  </si>
  <si>
    <t>（年少人口）</t>
    <phoneticPr fontId="4"/>
  </si>
  <si>
    <t>15～64歳</t>
  </si>
  <si>
    <t>15～64歳</t>
    <phoneticPr fontId="4"/>
  </si>
  <si>
    <t>（生産年齢人口）</t>
    <phoneticPr fontId="4"/>
  </si>
  <si>
    <t>65歳以上</t>
    <rPh sb="3" eb="5">
      <t>イジョウ</t>
    </rPh>
    <phoneticPr fontId="4"/>
  </si>
  <si>
    <t>（老年人口）</t>
    <phoneticPr fontId="4"/>
  </si>
  <si>
    <t>構成比</t>
    <rPh sb="0" eb="3">
      <t>コウセイヒ</t>
    </rPh>
    <phoneticPr fontId="4"/>
  </si>
  <si>
    <t>老年人口指数</t>
    <rPh sb="0" eb="2">
      <t>ロウネン</t>
    </rPh>
    <rPh sb="2" eb="4">
      <t>ジンコウ</t>
    </rPh>
    <rPh sb="4" eb="6">
      <t>シスウ</t>
    </rPh>
    <phoneticPr fontId="4"/>
  </si>
  <si>
    <t xml:space="preserve"> 0～14歳</t>
    <phoneticPr fontId="4"/>
  </si>
  <si>
    <t>（注）　老年人口指数＝老年人口÷生産年齢人口×100</t>
    <rPh sb="4" eb="6">
      <t>ロウネン</t>
    </rPh>
    <rPh sb="6" eb="8">
      <t>ジンコウ</t>
    </rPh>
    <rPh sb="8" eb="10">
      <t>シスウ</t>
    </rPh>
    <rPh sb="11" eb="13">
      <t>ロウネン</t>
    </rPh>
    <rPh sb="13" eb="15">
      <t>ジンコウ</t>
    </rPh>
    <rPh sb="16" eb="18">
      <t>セイサン</t>
    </rPh>
    <rPh sb="18" eb="20">
      <t>ネンレイ</t>
    </rPh>
    <rPh sb="20" eb="22">
      <t>ジンコウ</t>
    </rPh>
    <phoneticPr fontId="2"/>
  </si>
  <si>
    <t>%</t>
  </si>
  <si>
    <t>%</t>
    <phoneticPr fontId="4"/>
  </si>
  <si>
    <t>上田地域</t>
    <rPh sb="0" eb="2">
      <t>ウエダ</t>
    </rPh>
    <rPh sb="2" eb="4">
      <t>チイキ</t>
    </rPh>
    <phoneticPr fontId="4"/>
  </si>
  <si>
    <t>丸子地域</t>
    <rPh sb="0" eb="2">
      <t>マルコ</t>
    </rPh>
    <rPh sb="2" eb="4">
      <t>チイキ</t>
    </rPh>
    <phoneticPr fontId="4"/>
  </si>
  <si>
    <t>-</t>
  </si>
  <si>
    <t>真田地域</t>
    <rPh sb="0" eb="2">
      <t>サナダ</t>
    </rPh>
    <rPh sb="2" eb="4">
      <t>チイキ</t>
    </rPh>
    <phoneticPr fontId="4"/>
  </si>
  <si>
    <t>武石地域</t>
    <rPh sb="0" eb="2">
      <t>タケシ</t>
    </rPh>
    <rPh sb="2" eb="4">
      <t>チイキ</t>
    </rPh>
    <phoneticPr fontId="4"/>
  </si>
  <si>
    <t>年齢</t>
    <rPh sb="0" eb="2">
      <t>ネンレイ</t>
    </rPh>
    <phoneticPr fontId="2"/>
  </si>
  <si>
    <t>資料 ： 住民基本台帳人口（平成24年7月9日から住民基本台帳法の改正により外国人も含む）</t>
    <phoneticPr fontId="4"/>
  </si>
  <si>
    <t>10　年齢別人口構成</t>
    <phoneticPr fontId="4"/>
  </si>
  <si>
    <t>年次</t>
    <rPh sb="0" eb="2">
      <t>ネンジ</t>
    </rPh>
    <phoneticPr fontId="2"/>
  </si>
  <si>
    <t>出生</t>
    <rPh sb="0" eb="2">
      <t>シュッショウ</t>
    </rPh>
    <phoneticPr fontId="4"/>
  </si>
  <si>
    <t>平成22年</t>
    <rPh sb="0" eb="2">
      <t>ヘイセイ</t>
    </rPh>
    <rPh sb="4" eb="5">
      <t>ネン</t>
    </rPh>
    <phoneticPr fontId="1"/>
  </si>
  <si>
    <t>死亡</t>
    <rPh sb="0" eb="2">
      <t>シボウ</t>
    </rPh>
    <phoneticPr fontId="4"/>
  </si>
  <si>
    <t>増減</t>
    <rPh sb="0" eb="2">
      <t>ゾウゲン</t>
    </rPh>
    <phoneticPr fontId="4"/>
  </si>
  <si>
    <t>死産</t>
    <rPh sb="0" eb="2">
      <t>シザン</t>
    </rPh>
    <phoneticPr fontId="4"/>
  </si>
  <si>
    <t>婚姻</t>
    <rPh sb="0" eb="2">
      <t>コンイン</t>
    </rPh>
    <phoneticPr fontId="4"/>
  </si>
  <si>
    <t>離婚</t>
    <rPh sb="0" eb="2">
      <t>リコン</t>
    </rPh>
    <phoneticPr fontId="4"/>
  </si>
  <si>
    <t>11　人口動態（自然動態）</t>
    <rPh sb="3" eb="5">
      <t>ジンコウ</t>
    </rPh>
    <rPh sb="5" eb="7">
      <t>ドウタイ</t>
    </rPh>
    <rPh sb="8" eb="10">
      <t>シゼン</t>
    </rPh>
    <rPh sb="10" eb="12">
      <t>ドウタイ</t>
    </rPh>
    <phoneticPr fontId="4"/>
  </si>
  <si>
    <t>件</t>
    <rPh sb="0" eb="1">
      <t>ケン</t>
    </rPh>
    <phoneticPr fontId="4"/>
  </si>
  <si>
    <t>資料 ： 毎月人口異動調査、市民課</t>
    <rPh sb="5" eb="7">
      <t>マイツキ</t>
    </rPh>
    <rPh sb="7" eb="9">
      <t>ジンコウ</t>
    </rPh>
    <rPh sb="9" eb="11">
      <t>イドウ</t>
    </rPh>
    <rPh sb="11" eb="13">
      <t>チョウサ</t>
    </rPh>
    <rPh sb="14" eb="17">
      <t>シミンカ</t>
    </rPh>
    <phoneticPr fontId="4"/>
  </si>
  <si>
    <t>転入</t>
    <rPh sb="0" eb="2">
      <t>テンニュウ</t>
    </rPh>
    <phoneticPr fontId="4"/>
  </si>
  <si>
    <t>県外</t>
    <rPh sb="0" eb="2">
      <t>ケンガイ</t>
    </rPh>
    <phoneticPr fontId="4"/>
  </si>
  <si>
    <t>県内</t>
    <rPh sb="0" eb="2">
      <t>ケンナイ</t>
    </rPh>
    <phoneticPr fontId="4"/>
  </si>
  <si>
    <t>転出</t>
    <rPh sb="0" eb="2">
      <t>テンシュツ</t>
    </rPh>
    <phoneticPr fontId="4"/>
  </si>
  <si>
    <t>資料 ： 毎月人口異動調査</t>
    <rPh sb="5" eb="7">
      <t>マイツキ</t>
    </rPh>
    <rPh sb="7" eb="9">
      <t>ジンコウ</t>
    </rPh>
    <rPh sb="9" eb="11">
      <t>イドウ</t>
    </rPh>
    <rPh sb="11" eb="13">
      <t>チョウサ</t>
    </rPh>
    <phoneticPr fontId="4"/>
  </si>
  <si>
    <t>13　人口動態率</t>
    <rPh sb="3" eb="5">
      <t>ジンコウ</t>
    </rPh>
    <rPh sb="5" eb="7">
      <t>ドウタイ</t>
    </rPh>
    <rPh sb="7" eb="8">
      <t>リツ</t>
    </rPh>
    <phoneticPr fontId="4"/>
  </si>
  <si>
    <t>出生率</t>
    <rPh sb="0" eb="2">
      <t>シュッショウ</t>
    </rPh>
    <rPh sb="2" eb="3">
      <t>リツ</t>
    </rPh>
    <phoneticPr fontId="4"/>
  </si>
  <si>
    <t>死亡率</t>
    <rPh sb="0" eb="3">
      <t>シボウリツ</t>
    </rPh>
    <phoneticPr fontId="4"/>
  </si>
  <si>
    <t>転入率</t>
    <rPh sb="0" eb="2">
      <t>テンニュウ</t>
    </rPh>
    <rPh sb="2" eb="3">
      <t>リツ</t>
    </rPh>
    <phoneticPr fontId="4"/>
  </si>
  <si>
    <t>転出率</t>
    <rPh sb="0" eb="2">
      <t>テンシュツ</t>
    </rPh>
    <rPh sb="2" eb="3">
      <t>リツ</t>
    </rPh>
    <phoneticPr fontId="4"/>
  </si>
  <si>
    <t>人口
増加率</t>
    <rPh sb="0" eb="2">
      <t>ジンコウ</t>
    </rPh>
    <rPh sb="3" eb="5">
      <t>ゾウカ</t>
    </rPh>
    <rPh sb="5" eb="6">
      <t>リツ</t>
    </rPh>
    <phoneticPr fontId="4"/>
  </si>
  <si>
    <t>自然
（動態）
増加率</t>
    <rPh sb="0" eb="2">
      <t>シゼン</t>
    </rPh>
    <rPh sb="4" eb="6">
      <t>ドウタイ</t>
    </rPh>
    <rPh sb="8" eb="10">
      <t>ゾウカ</t>
    </rPh>
    <rPh sb="10" eb="11">
      <t>リツ</t>
    </rPh>
    <phoneticPr fontId="4"/>
  </si>
  <si>
    <t>社会
（動態）
増加率</t>
    <rPh sb="0" eb="2">
      <t>シャカイ</t>
    </rPh>
    <rPh sb="4" eb="6">
      <t>ドウタイ</t>
    </rPh>
    <rPh sb="8" eb="10">
      <t>ゾウカ</t>
    </rPh>
    <rPh sb="10" eb="11">
      <t>リツ</t>
    </rPh>
    <phoneticPr fontId="4"/>
  </si>
  <si>
    <t>その他
の増減</t>
    <rPh sb="2" eb="3">
      <t>タ</t>
    </rPh>
    <rPh sb="5" eb="7">
      <t>ゾウゲン</t>
    </rPh>
    <phoneticPr fontId="4"/>
  </si>
  <si>
    <t>‰</t>
  </si>
  <si>
    <t>‰</t>
    <phoneticPr fontId="4"/>
  </si>
  <si>
    <t>転入・
転出先</t>
    <rPh sb="0" eb="2">
      <t>テンニュウ</t>
    </rPh>
    <rPh sb="4" eb="6">
      <t>テンシュツ</t>
    </rPh>
    <rPh sb="6" eb="7">
      <t>サキ</t>
    </rPh>
    <phoneticPr fontId="2"/>
  </si>
  <si>
    <t>14　人口異動の地方別概況</t>
    <rPh sb="3" eb="5">
      <t>ジンコウ</t>
    </rPh>
    <rPh sb="5" eb="7">
      <t>イドウ</t>
    </rPh>
    <rPh sb="8" eb="10">
      <t>チホウ</t>
    </rPh>
    <rPh sb="10" eb="11">
      <t>ベツ</t>
    </rPh>
    <rPh sb="11" eb="13">
      <t>ガイキョウ</t>
    </rPh>
    <phoneticPr fontId="4"/>
  </si>
  <si>
    <t>県内計</t>
    <rPh sb="0" eb="2">
      <t>ケンナイ</t>
    </rPh>
    <rPh sb="2" eb="3">
      <t>ケイ</t>
    </rPh>
    <phoneticPr fontId="4"/>
  </si>
  <si>
    <t>松本市</t>
    <phoneticPr fontId="4"/>
  </si>
  <si>
    <t>佐久市</t>
    <rPh sb="0" eb="3">
      <t>サクシ</t>
    </rPh>
    <phoneticPr fontId="2"/>
  </si>
  <si>
    <t>千曲市</t>
    <rPh sb="0" eb="2">
      <t>チクマ</t>
    </rPh>
    <phoneticPr fontId="2"/>
  </si>
  <si>
    <t>東御市</t>
    <rPh sb="0" eb="1">
      <t>ヒガシ</t>
    </rPh>
    <rPh sb="1" eb="2">
      <t>ゴ</t>
    </rPh>
    <rPh sb="2" eb="3">
      <t>シ</t>
    </rPh>
    <phoneticPr fontId="2"/>
  </si>
  <si>
    <t>長和町</t>
    <rPh sb="1" eb="2">
      <t>ワ</t>
    </rPh>
    <phoneticPr fontId="2"/>
  </si>
  <si>
    <t>長野市</t>
    <phoneticPr fontId="4"/>
  </si>
  <si>
    <t>小諸市</t>
    <phoneticPr fontId="4"/>
  </si>
  <si>
    <t>青木村</t>
    <phoneticPr fontId="4"/>
  </si>
  <si>
    <t>坂城町</t>
    <phoneticPr fontId="4"/>
  </si>
  <si>
    <t>県内その他</t>
    <phoneticPr fontId="4"/>
  </si>
  <si>
    <t>県外計</t>
    <rPh sb="0" eb="2">
      <t>ケンガイ</t>
    </rPh>
    <rPh sb="2" eb="3">
      <t>ケイ</t>
    </rPh>
    <phoneticPr fontId="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</si>
  <si>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</si>
  <si>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</si>
  <si>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</si>
  <si>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</si>
  <si>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</si>
  <si>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</si>
  <si>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</si>
  <si>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</si>
  <si>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</si>
  <si>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</si>
  <si>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</si>
  <si>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</si>
  <si>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</si>
  <si>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</si>
  <si>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</si>
  <si>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</si>
  <si>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</si>
  <si>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</si>
  <si>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</si>
  <si>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</si>
  <si>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</si>
  <si>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</si>
  <si>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</si>
  <si>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</si>
  <si>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</si>
  <si>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</si>
  <si>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</si>
  <si>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</si>
  <si>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</si>
  <si>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</si>
  <si>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</si>
  <si>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</si>
  <si>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</si>
  <si>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</si>
  <si>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</si>
  <si>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</si>
  <si>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</si>
  <si>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</si>
  <si>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</si>
  <si>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</si>
  <si>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</si>
  <si>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</si>
  <si>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</si>
  <si>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</si>
  <si>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</si>
  <si>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</si>
  <si>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</si>
  <si>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不明</t>
  </si>
  <si>
    <t>15　人口集中地区の人口､面積及び人口密度</t>
    <phoneticPr fontId="4"/>
  </si>
  <si>
    <t>集中人口</t>
    <rPh sb="0" eb="2">
      <t>シュウチュウ</t>
    </rPh>
    <rPh sb="2" eb="4">
      <t>ジンコウ</t>
    </rPh>
    <phoneticPr fontId="4"/>
  </si>
  <si>
    <t>集中率</t>
    <rPh sb="0" eb="2">
      <t>シュウチュウ</t>
    </rPh>
    <rPh sb="2" eb="3">
      <t>リツ</t>
    </rPh>
    <phoneticPr fontId="4"/>
  </si>
  <si>
    <t>地区面積</t>
    <rPh sb="0" eb="2">
      <t>チク</t>
    </rPh>
    <rPh sb="2" eb="4">
      <t>メンセキ</t>
    </rPh>
    <phoneticPr fontId="4"/>
  </si>
  <si>
    <t>面積率</t>
    <rPh sb="0" eb="2">
      <t>メンセキ</t>
    </rPh>
    <rPh sb="2" eb="3">
      <t>リツ</t>
    </rPh>
    <phoneticPr fontId="4"/>
  </si>
  <si>
    <t>市全体</t>
    <rPh sb="0" eb="1">
      <t>シ</t>
    </rPh>
    <rPh sb="1" eb="3">
      <t>ゼンタイ</t>
    </rPh>
    <phoneticPr fontId="4"/>
  </si>
  <si>
    <t>平成2年</t>
    <rPh sb="0" eb="2">
      <t>ヘイセイ</t>
    </rPh>
    <rPh sb="3" eb="4">
      <t>ネン</t>
    </rPh>
    <phoneticPr fontId="1"/>
  </si>
  <si>
    <t>地区</t>
    <rPh sb="0" eb="2">
      <t>チク</t>
    </rPh>
    <phoneticPr fontId="2"/>
  </si>
  <si>
    <t>長野県</t>
    <rPh sb="0" eb="3">
      <t>ナガノケン</t>
    </rPh>
    <phoneticPr fontId="4"/>
  </si>
  <si>
    <t>東信地区</t>
  </si>
  <si>
    <t>上小地区</t>
  </si>
  <si>
    <t>小県郡</t>
  </si>
  <si>
    <t>上田市</t>
    <rPh sb="0" eb="3">
      <t>ウエダシ</t>
    </rPh>
    <phoneticPr fontId="2"/>
  </si>
  <si>
    <t>上田地域</t>
    <rPh sb="0" eb="2">
      <t>ウエダ</t>
    </rPh>
    <rPh sb="2" eb="4">
      <t>チイキ</t>
    </rPh>
    <phoneticPr fontId="2"/>
  </si>
  <si>
    <t>丸子地域</t>
    <rPh sb="0" eb="2">
      <t>マルコ</t>
    </rPh>
    <rPh sb="2" eb="4">
      <t>チイキ</t>
    </rPh>
    <phoneticPr fontId="2"/>
  </si>
  <si>
    <t>真田地域</t>
    <rPh sb="0" eb="2">
      <t>サナダ</t>
    </rPh>
    <rPh sb="2" eb="4">
      <t>チイキ</t>
    </rPh>
    <phoneticPr fontId="2"/>
  </si>
  <si>
    <t>武石地域</t>
    <rPh sb="0" eb="2">
      <t>タケイシ</t>
    </rPh>
    <rPh sb="2" eb="4">
      <t>チイキ</t>
    </rPh>
    <phoneticPr fontId="2"/>
  </si>
  <si>
    <t>16　人口､世帯､面積､人口密度（長野県 東信 上小 小県 市内）</t>
    <rPh sb="30" eb="32">
      <t>シナイ</t>
    </rPh>
    <phoneticPr fontId="2"/>
  </si>
  <si>
    <t>中国</t>
    <rPh sb="0" eb="2">
      <t>チュウゴク</t>
    </rPh>
    <phoneticPr fontId="2"/>
  </si>
  <si>
    <t>韓国･朝鮮</t>
  </si>
  <si>
    <t>ペルー</t>
  </si>
  <si>
    <t>インドネシア</t>
  </si>
  <si>
    <t>その他</t>
  </si>
  <si>
    <t>ブラジル</t>
    <phoneticPr fontId="4"/>
  </si>
  <si>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4"/>
  </si>
  <si>
    <t>資料 ： 市民課</t>
    <rPh sb="5" eb="8">
      <t>シミンカ</t>
    </rPh>
    <phoneticPr fontId="4"/>
  </si>
  <si>
    <t>17　外国人住民数</t>
    <rPh sb="6" eb="8">
      <t>ジュウミン</t>
    </rPh>
    <rPh sb="8" eb="9">
      <t>スウ</t>
    </rPh>
    <phoneticPr fontId="2"/>
  </si>
  <si>
    <t>労働力人口</t>
    <rPh sb="0" eb="3">
      <t>ロウドウリョク</t>
    </rPh>
    <rPh sb="3" eb="5">
      <t>ジンコウ</t>
    </rPh>
    <phoneticPr fontId="4"/>
  </si>
  <si>
    <t>就業者</t>
    <rPh sb="0" eb="3">
      <t>シュウギョウシャ</t>
    </rPh>
    <phoneticPr fontId="4"/>
  </si>
  <si>
    <t>完全失業者</t>
    <rPh sb="0" eb="2">
      <t>カンゼン</t>
    </rPh>
    <rPh sb="2" eb="4">
      <t>シツギョウ</t>
    </rPh>
    <rPh sb="4" eb="5">
      <t>シャ</t>
    </rPh>
    <phoneticPr fontId="4"/>
  </si>
  <si>
    <t>完全失業率</t>
    <rPh sb="0" eb="2">
      <t>カンゼン</t>
    </rPh>
    <rPh sb="2" eb="4">
      <t>シツギョウ</t>
    </rPh>
    <rPh sb="4" eb="5">
      <t>リツ</t>
    </rPh>
    <phoneticPr fontId="4"/>
  </si>
  <si>
    <t>非労働力
人口</t>
    <rPh sb="0" eb="1">
      <t>ヒ</t>
    </rPh>
    <rPh sb="1" eb="4">
      <t>ロウドウリョク</t>
    </rPh>
    <rPh sb="5" eb="7">
      <t>ジンコウ</t>
    </rPh>
    <phoneticPr fontId="4"/>
  </si>
  <si>
    <t>労働状態
不詳</t>
    <rPh sb="0" eb="2">
      <t>ロウドウ</t>
    </rPh>
    <rPh sb="2" eb="4">
      <t>ジョウタイ</t>
    </rPh>
    <rPh sb="5" eb="7">
      <t>フショウ</t>
    </rPh>
    <phoneticPr fontId="4"/>
  </si>
  <si>
    <t>15歳以上
人口</t>
    <rPh sb="2" eb="3">
      <t>サイ</t>
    </rPh>
    <rPh sb="3" eb="5">
      <t>イジョウ</t>
    </rPh>
    <rPh sb="6" eb="8">
      <t>ジンコウ</t>
    </rPh>
    <phoneticPr fontId="4"/>
  </si>
  <si>
    <t>（構成比）</t>
    <rPh sb="1" eb="4">
      <t>コウセイヒ</t>
    </rPh>
    <phoneticPr fontId="4"/>
  </si>
  <si>
    <t>旧上田市</t>
    <rPh sb="0" eb="1">
      <t>キュウ</t>
    </rPh>
    <rPh sb="1" eb="4">
      <t>ウエダシ</t>
    </rPh>
    <phoneticPr fontId="4"/>
  </si>
  <si>
    <t>旧丸子町</t>
    <rPh sb="0" eb="1">
      <t>キュウ</t>
    </rPh>
    <rPh sb="1" eb="3">
      <t>マルコ</t>
    </rPh>
    <rPh sb="3" eb="4">
      <t>マチ</t>
    </rPh>
    <phoneticPr fontId="4"/>
  </si>
  <si>
    <t>旧真田町</t>
    <rPh sb="0" eb="1">
      <t>キュウ</t>
    </rPh>
    <rPh sb="1" eb="3">
      <t>サナダ</t>
    </rPh>
    <rPh sb="3" eb="4">
      <t>マチ</t>
    </rPh>
    <phoneticPr fontId="4"/>
  </si>
  <si>
    <t>産業大分類</t>
    <rPh sb="0" eb="2">
      <t>サンギョウ</t>
    </rPh>
    <rPh sb="2" eb="5">
      <t>ダイブンルイ</t>
    </rPh>
    <phoneticPr fontId="2"/>
  </si>
  <si>
    <t>60～64歳</t>
    <rPh sb="5" eb="6">
      <t>サイ</t>
    </rPh>
    <phoneticPr fontId="2"/>
  </si>
  <si>
    <t>65歳以上</t>
    <rPh sb="2" eb="5">
      <t>サイイジョウ</t>
    </rPh>
    <phoneticPr fontId="2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</si>
  <si>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</si>
  <si>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</si>
  <si>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</si>
  <si>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</si>
  <si>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</si>
  <si>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</si>
  <si>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</si>
  <si>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</si>
  <si>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</si>
  <si>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15歳以上就業者</t>
    <rPh sb="2" eb="3">
      <t>サイ</t>
    </rPh>
    <rPh sb="3" eb="5">
      <t>イジョウ</t>
    </rPh>
    <rPh sb="5" eb="8">
      <t>シュウギョウシャ</t>
    </rPh>
    <phoneticPr fontId="4"/>
  </si>
  <si>
    <t>（男）</t>
    <rPh sb="1" eb="2">
      <t>オトコ</t>
    </rPh>
    <phoneticPr fontId="2"/>
  </si>
  <si>
    <t>（女）</t>
    <rPh sb="1" eb="2">
      <t>オンナ</t>
    </rPh>
    <phoneticPr fontId="2"/>
  </si>
  <si>
    <t>第1次産業</t>
    <phoneticPr fontId="4"/>
  </si>
  <si>
    <t>A</t>
    <phoneticPr fontId="4"/>
  </si>
  <si>
    <t>第2次産業</t>
    <phoneticPr fontId="4"/>
  </si>
  <si>
    <t>第3次産業</t>
    <phoneticPr fontId="4"/>
  </si>
  <si>
    <t>漁業</t>
    <phoneticPr fontId="4"/>
  </si>
  <si>
    <t>建設業</t>
    <phoneticPr fontId="4"/>
  </si>
  <si>
    <t>製造業</t>
    <phoneticPr fontId="4"/>
  </si>
  <si>
    <t>電気･ガス･熱供給･水道業</t>
    <phoneticPr fontId="4"/>
  </si>
  <si>
    <t>複合サービス事業</t>
    <rPh sb="0" eb="2">
      <t>フクゴウ</t>
    </rPh>
    <rPh sb="6" eb="8">
      <t>ジギョウ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</si>
  <si>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</si>
  <si>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うち農業</t>
    <rPh sb="2" eb="4">
      <t>ノウギョウ</t>
    </rPh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</si>
  <si>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</si>
  <si>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</si>
  <si>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</si>
  <si>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</si>
  <si>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</si>
  <si>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</si>
  <si>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情報通信業</t>
    <phoneticPr fontId="4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</si>
  <si>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</si>
  <si>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</si>
  <si>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</si>
  <si>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</si>
  <si>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</si>
  <si>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</si>
  <si>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</si>
  <si>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</si>
  <si>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</si>
  <si>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</si>
  <si>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</si>
  <si>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4"/>
  </si>
  <si>
    <t>T</t>
    <phoneticPr fontId="4"/>
  </si>
  <si>
    <t>公務（他に分類されるものを除く）</t>
    <phoneticPr fontId="4"/>
  </si>
  <si>
    <t>分類不能の産業</t>
    <phoneticPr fontId="4"/>
  </si>
  <si>
    <t>農業，林業</t>
    <rPh sb="3" eb="5">
      <t>リンギョウ</t>
    </rPh>
    <phoneticPr fontId="4"/>
  </si>
  <si>
    <t>鉱業，採石業，砂利採取業</t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</si>
  <si>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</si>
  <si>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3">
      <t>オロシウリギョウ</t>
    </rPh>
    <rPh sb="4" eb="7">
      <t>コウリギョウ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</si>
  <si>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</si>
  <si>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</si>
  <si>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</si>
  <si>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</si>
  <si>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</si>
  <si>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phoneticPr fontId="2"/>
  </si>
  <si>
    <t>医療，福祉</t>
    <phoneticPr fontId="2"/>
  </si>
  <si>
    <t>就業者数</t>
    <rPh sb="0" eb="3">
      <t>シュウギョウシャ</t>
    </rPh>
    <rPh sb="3" eb="4">
      <t>スウ</t>
    </rPh>
    <phoneticPr fontId="4"/>
  </si>
  <si>
    <t>20　産業大分類別15歳以上就業者数の推移</t>
    <phoneticPr fontId="4"/>
  </si>
  <si>
    <t>第1次
産業</t>
    <rPh sb="0" eb="1">
      <t>ダイ</t>
    </rPh>
    <rPh sb="2" eb="3">
      <t>ツギ</t>
    </rPh>
    <rPh sb="4" eb="6">
      <t>サンギョウ</t>
    </rPh>
    <phoneticPr fontId="4"/>
  </si>
  <si>
    <t>第2次
産業</t>
    <rPh sb="0" eb="1">
      <t>ダイ</t>
    </rPh>
    <rPh sb="2" eb="3">
      <t>ツギ</t>
    </rPh>
    <rPh sb="4" eb="6">
      <t>サンギョウ</t>
    </rPh>
    <phoneticPr fontId="4"/>
  </si>
  <si>
    <t>うち製造業</t>
    <rPh sb="2" eb="5">
      <t>セイゾウギョウ</t>
    </rPh>
    <phoneticPr fontId="4"/>
  </si>
  <si>
    <t>第3次
産業</t>
    <rPh sb="0" eb="1">
      <t>ダイ</t>
    </rPh>
    <rPh sb="2" eb="3">
      <t>ツギ</t>
    </rPh>
    <rPh sb="4" eb="6">
      <t>サンギョウ</t>
    </rPh>
    <phoneticPr fontId="4"/>
  </si>
  <si>
    <t>うち卸小売業</t>
    <rPh sb="2" eb="3">
      <t>オロシ</t>
    </rPh>
    <rPh sb="3" eb="6">
      <t>コウリギョウ</t>
    </rPh>
    <phoneticPr fontId="4"/>
  </si>
  <si>
    <t>21　産業別就業者数（長野県 東信 上小 小県 市内）</t>
    <rPh sb="24" eb="26">
      <t>シナイ</t>
    </rPh>
    <phoneticPr fontId="2"/>
  </si>
  <si>
    <t>分類不能産業</t>
    <rPh sb="0" eb="2">
      <t>ブンルイ</t>
    </rPh>
    <rPh sb="2" eb="4">
      <t>フノウ</t>
    </rPh>
    <rPh sb="4" eb="6">
      <t>サンギョウ</t>
    </rPh>
    <phoneticPr fontId="4"/>
  </si>
  <si>
    <t>通勤者</t>
  </si>
  <si>
    <t>通学者</t>
  </si>
  <si>
    <t>長野市</t>
  </si>
  <si>
    <t>松本市</t>
  </si>
  <si>
    <t>小諸市</t>
  </si>
  <si>
    <t>佐久市</t>
  </si>
  <si>
    <t>千曲市</t>
  </si>
  <si>
    <t>東御市</t>
  </si>
  <si>
    <t>立科町</t>
  </si>
  <si>
    <t>青木村</t>
  </si>
  <si>
    <t>長和町</t>
  </si>
  <si>
    <t>坂城町</t>
  </si>
  <si>
    <t>総数</t>
    <phoneticPr fontId="4"/>
  </si>
  <si>
    <t>（他市町村別内訳）</t>
    <phoneticPr fontId="4"/>
  </si>
  <si>
    <t>更埴市</t>
  </si>
  <si>
    <t>上山田町</t>
  </si>
  <si>
    <t>戸倉町</t>
  </si>
  <si>
    <t>千曲市</t>
    <rPh sb="0" eb="2">
      <t>チクマ</t>
    </rPh>
    <rPh sb="2" eb="3">
      <t>シ</t>
    </rPh>
    <phoneticPr fontId="2"/>
  </si>
  <si>
    <t>北御牧村</t>
  </si>
  <si>
    <t>東部町</t>
  </si>
  <si>
    <t>丸子町</t>
  </si>
  <si>
    <t>真田町</t>
  </si>
  <si>
    <t>武石村</t>
  </si>
  <si>
    <t>長門町</t>
  </si>
  <si>
    <t>和田村</t>
  </si>
  <si>
    <t>長和町</t>
    <rPh sb="0" eb="2">
      <t>ナガワ</t>
    </rPh>
    <rPh sb="2" eb="3">
      <t>マチ</t>
    </rPh>
    <phoneticPr fontId="2"/>
  </si>
  <si>
    <t>流入</t>
    <rPh sb="0" eb="2">
      <t>リュウニュウ</t>
    </rPh>
    <phoneticPr fontId="4"/>
  </si>
  <si>
    <t>流出</t>
    <rPh sb="0" eb="2">
      <t>リュウシュツ</t>
    </rPh>
    <phoneticPr fontId="4"/>
  </si>
  <si>
    <t>丸子町</t>
    <rPh sb="0" eb="3">
      <t>マルコマチ</t>
    </rPh>
    <phoneticPr fontId="2"/>
  </si>
  <si>
    <t>坂城町</t>
    <rPh sb="0" eb="3">
      <t>サカキマチ</t>
    </rPh>
    <phoneticPr fontId="2"/>
  </si>
  <si>
    <t>旧武石村</t>
    <rPh sb="0" eb="1">
      <t>キュウ</t>
    </rPh>
    <rPh sb="1" eb="4">
      <t>タケシムラ</t>
    </rPh>
    <phoneticPr fontId="4"/>
  </si>
  <si>
    <t>（注）　1　「その他」には他県を含む｡</t>
    <rPh sb="1" eb="2">
      <t>チュウ</t>
    </rPh>
    <phoneticPr fontId="1"/>
  </si>
  <si>
    <t>　　　　2　流入：他市町村に常住する者　　流出：他市町村に従業､通学する者</t>
    <rPh sb="6" eb="8">
      <t>リュウニュウ</t>
    </rPh>
    <rPh sb="18" eb="19">
      <t>モノ</t>
    </rPh>
    <rPh sb="21" eb="23">
      <t>リュウシュツ</t>
    </rPh>
    <rPh sb="36" eb="37">
      <t>モノ</t>
    </rPh>
    <phoneticPr fontId="2"/>
  </si>
  <si>
    <t>22　15歳以上の通勤､通学の流入出の状況</t>
    <phoneticPr fontId="4"/>
  </si>
  <si>
    <t>常住（夜間）
人口</t>
    <rPh sb="0" eb="2">
      <t>ジョウジュウ</t>
    </rPh>
    <rPh sb="3" eb="5">
      <t>ヤカン</t>
    </rPh>
    <rPh sb="7" eb="9">
      <t>ジンコウ</t>
    </rPh>
    <phoneticPr fontId="4"/>
  </si>
  <si>
    <t>流入人口</t>
    <rPh sb="0" eb="2">
      <t>リュウニュウ</t>
    </rPh>
    <rPh sb="2" eb="4">
      <t>ジンコウ</t>
    </rPh>
    <phoneticPr fontId="4"/>
  </si>
  <si>
    <t>流出人口</t>
    <rPh sb="0" eb="2">
      <t>リュウシュツ</t>
    </rPh>
    <rPh sb="2" eb="4">
      <t>ジンコウ</t>
    </rPh>
    <phoneticPr fontId="4"/>
  </si>
  <si>
    <t>昼間人口</t>
    <rPh sb="0" eb="2">
      <t>ヒルマ</t>
    </rPh>
    <rPh sb="2" eb="4">
      <t>ジンコウ</t>
    </rPh>
    <phoneticPr fontId="4"/>
  </si>
  <si>
    <t>昼間人口と
常住人口の
差</t>
    <rPh sb="0" eb="2">
      <t>チュウカン</t>
    </rPh>
    <rPh sb="2" eb="4">
      <t>ジンコウ</t>
    </rPh>
    <rPh sb="6" eb="8">
      <t>ジョウジュウ</t>
    </rPh>
    <rPh sb="8" eb="10">
      <t>ジンコウ</t>
    </rPh>
    <rPh sb="12" eb="13">
      <t>サ</t>
    </rPh>
    <phoneticPr fontId="4"/>
  </si>
  <si>
    <t>常住人口
100人当たり
の昼間人口</t>
    <rPh sb="0" eb="2">
      <t>ジョウジュウ</t>
    </rPh>
    <rPh sb="2" eb="4">
      <t>ジンコウ</t>
    </rPh>
    <rPh sb="8" eb="9">
      <t>ニン</t>
    </rPh>
    <rPh sb="9" eb="10">
      <t>ア</t>
    </rPh>
    <rPh sb="14" eb="16">
      <t>チュウカン</t>
    </rPh>
    <rPh sb="16" eb="18">
      <t>ジンコウ</t>
    </rPh>
    <phoneticPr fontId="4"/>
  </si>
  <si>
    <t>23　常住（夜間）人口と昼間人口</t>
    <phoneticPr fontId="4"/>
  </si>
  <si>
    <t>（注）　1　年齢不詳を除く（平成17年以前）</t>
    <rPh sb="1" eb="2">
      <t>チュウ</t>
    </rPh>
    <phoneticPr fontId="1"/>
  </si>
  <si>
    <t>　　　　3　平成22年の流入・流出人口は15歳以上</t>
    <rPh sb="6" eb="8">
      <t>ヘイセイ</t>
    </rPh>
    <rPh sb="10" eb="11">
      <t>ネン</t>
    </rPh>
    <rPh sb="12" eb="14">
      <t>リュウニュウ</t>
    </rPh>
    <rPh sb="15" eb="17">
      <t>リュウシュツ</t>
    </rPh>
    <rPh sb="17" eb="19">
      <t>ジンコウ</t>
    </rPh>
    <rPh sb="22" eb="23">
      <t>サイ</t>
    </rPh>
    <rPh sb="23" eb="25">
      <t>イジョウ</t>
    </rPh>
    <phoneticPr fontId="2"/>
  </si>
  <si>
    <t>　　　　2　昼間人口＝常住（夜間）人口＋（流入人口－流出人口）　（平成17年以前）</t>
    <rPh sb="6" eb="8">
      <t>チュウカン</t>
    </rPh>
    <rPh sb="8" eb="10">
      <t>ジンコウ</t>
    </rPh>
    <rPh sb="11" eb="13">
      <t>ジョウジュウ</t>
    </rPh>
    <rPh sb="14" eb="16">
      <t>ヤカン</t>
    </rPh>
    <rPh sb="17" eb="19">
      <t>ジンコウ</t>
    </rPh>
    <rPh sb="21" eb="23">
      <t>リュウニュウ</t>
    </rPh>
    <rPh sb="23" eb="25">
      <t>ジンコウ</t>
    </rPh>
    <rPh sb="26" eb="28">
      <t>リュウシュツ</t>
    </rPh>
    <rPh sb="28" eb="30">
      <t>ジンコウ</t>
    </rPh>
    <rPh sb="33" eb="35">
      <t>ヘイセイ</t>
    </rPh>
    <rPh sb="37" eb="38">
      <t>ネン</t>
    </rPh>
    <rPh sb="38" eb="40">
      <t>イゼン</t>
    </rPh>
    <phoneticPr fontId="2"/>
  </si>
  <si>
    <t>大字名</t>
    <rPh sb="0" eb="2">
      <t>オオアザ</t>
    </rPh>
    <rPh sb="2" eb="3">
      <t>メイ</t>
    </rPh>
    <phoneticPr fontId="2"/>
  </si>
  <si>
    <t>材木町１丁目</t>
  </si>
  <si>
    <t>材木町２丁目</t>
  </si>
  <si>
    <t>中央北１丁目</t>
  </si>
  <si>
    <t>中央北２丁目</t>
  </si>
  <si>
    <t>中央北３丁目</t>
  </si>
  <si>
    <t>中央西１丁目</t>
  </si>
  <si>
    <t>中央西２丁目</t>
  </si>
  <si>
    <t>常磐城１丁目</t>
  </si>
  <si>
    <t>常磐城２丁目</t>
  </si>
  <si>
    <t>常磐城３丁目</t>
  </si>
  <si>
    <t>常磐城４丁目</t>
  </si>
  <si>
    <t>常磐城５丁目</t>
  </si>
  <si>
    <t>常磐城６丁目</t>
  </si>
  <si>
    <t>緑が丘１丁目</t>
  </si>
  <si>
    <t>緑が丘２丁目</t>
  </si>
  <si>
    <t>緑が丘３丁目</t>
  </si>
  <si>
    <t>踏入１丁目</t>
  </si>
  <si>
    <t>踏入２丁目</t>
  </si>
  <si>
    <t>常田１丁目</t>
  </si>
  <si>
    <t>常田２丁目</t>
  </si>
  <si>
    <t>常田３丁目</t>
  </si>
  <si>
    <t>常入１丁目</t>
  </si>
  <si>
    <t>国分１丁目</t>
  </si>
  <si>
    <t>天神１丁目</t>
  </si>
  <si>
    <t>天神２丁目</t>
  </si>
  <si>
    <t>天神３丁目</t>
  </si>
  <si>
    <t>天神４丁目</t>
  </si>
  <si>
    <t>大手１丁目</t>
  </si>
  <si>
    <t>大手２丁目</t>
  </si>
  <si>
    <t>中央１丁目</t>
  </si>
  <si>
    <t>中央２丁目</t>
  </si>
  <si>
    <t>中央３丁目</t>
  </si>
  <si>
    <t>中央４丁目</t>
  </si>
  <si>
    <t>中央５丁目</t>
  </si>
  <si>
    <t>中央６丁目</t>
  </si>
  <si>
    <t>中央東</t>
  </si>
  <si>
    <t>常磐城</t>
  </si>
  <si>
    <t>小牧</t>
  </si>
  <si>
    <t>諏訪形</t>
  </si>
  <si>
    <t>御所</t>
  </si>
  <si>
    <t>中之条</t>
  </si>
  <si>
    <t>秋和</t>
  </si>
  <si>
    <t>上塩尻</t>
  </si>
  <si>
    <t>下塩尻</t>
  </si>
  <si>
    <t>上田原</t>
  </si>
  <si>
    <t>下之条</t>
  </si>
  <si>
    <t>神畑</t>
  </si>
  <si>
    <t>築地</t>
  </si>
  <si>
    <t>大屋</t>
  </si>
  <si>
    <t>岩下</t>
  </si>
  <si>
    <t>蒼久保</t>
  </si>
  <si>
    <t>国分</t>
  </si>
  <si>
    <t>福田</t>
  </si>
  <si>
    <t>吉田</t>
  </si>
  <si>
    <t>小泉</t>
  </si>
  <si>
    <t>手塚</t>
    <rPh sb="1" eb="2">
      <t>ツカ</t>
    </rPh>
    <phoneticPr fontId="9"/>
  </si>
  <si>
    <t>鹿教湯温泉</t>
    <rPh sb="0" eb="1">
      <t>シカ</t>
    </rPh>
    <rPh sb="1" eb="2">
      <t>オシ</t>
    </rPh>
    <rPh sb="2" eb="3">
      <t>ユ</t>
    </rPh>
    <rPh sb="3" eb="5">
      <t>オンセン</t>
    </rPh>
    <phoneticPr fontId="2"/>
  </si>
  <si>
    <t>平井</t>
    <rPh sb="0" eb="2">
      <t>ヒライ</t>
    </rPh>
    <phoneticPr fontId="2"/>
  </si>
  <si>
    <t>腰越</t>
    <rPh sb="0" eb="2">
      <t>コシゴエ</t>
    </rPh>
    <phoneticPr fontId="2"/>
  </si>
  <si>
    <t>上丸子</t>
    <rPh sb="0" eb="3">
      <t>カミマルコ</t>
    </rPh>
    <phoneticPr fontId="2"/>
  </si>
  <si>
    <t>中丸子</t>
    <rPh sb="0" eb="2">
      <t>ナカマル</t>
    </rPh>
    <rPh sb="2" eb="3">
      <t>コ</t>
    </rPh>
    <phoneticPr fontId="2"/>
  </si>
  <si>
    <t>下丸子</t>
    <rPh sb="0" eb="3">
      <t>シモマルコ</t>
    </rPh>
    <phoneticPr fontId="2"/>
  </si>
  <si>
    <t>御嶽堂</t>
    <rPh sb="0" eb="3">
      <t>ミタケドウ</t>
    </rPh>
    <phoneticPr fontId="2"/>
  </si>
  <si>
    <t>生田</t>
    <rPh sb="0" eb="2">
      <t>イクタ</t>
    </rPh>
    <phoneticPr fontId="2"/>
  </si>
  <si>
    <t>藤原田</t>
    <rPh sb="0" eb="2">
      <t>フジワラ</t>
    </rPh>
    <rPh sb="2" eb="3">
      <t>デン</t>
    </rPh>
    <phoneticPr fontId="2"/>
  </si>
  <si>
    <t>菅平高原</t>
    <rPh sb="0" eb="1">
      <t>スガ</t>
    </rPh>
    <rPh sb="1" eb="2">
      <t>ダイラ</t>
    </rPh>
    <rPh sb="2" eb="4">
      <t>コウゲン</t>
    </rPh>
    <phoneticPr fontId="2"/>
  </si>
  <si>
    <t>真田町長</t>
    <rPh sb="0" eb="2">
      <t>サナダ</t>
    </rPh>
    <rPh sb="2" eb="3">
      <t>マチ</t>
    </rPh>
    <rPh sb="3" eb="4">
      <t>オサ</t>
    </rPh>
    <phoneticPr fontId="2"/>
  </si>
  <si>
    <t>真田町傍陽</t>
    <rPh sb="0" eb="2">
      <t>サナダ</t>
    </rPh>
    <rPh sb="2" eb="3">
      <t>マチ</t>
    </rPh>
    <rPh sb="3" eb="4">
      <t>ボウ</t>
    </rPh>
    <rPh sb="4" eb="5">
      <t>ヨウ</t>
    </rPh>
    <phoneticPr fontId="2"/>
  </si>
  <si>
    <t>真田町本原</t>
    <rPh sb="0" eb="3">
      <t>サナダマチ</t>
    </rPh>
    <rPh sb="3" eb="5">
      <t>モトハラ</t>
    </rPh>
    <phoneticPr fontId="2"/>
  </si>
  <si>
    <t>武石鳥屋</t>
    <rPh sb="0" eb="2">
      <t>タケシ</t>
    </rPh>
    <rPh sb="2" eb="3">
      <t>トリ</t>
    </rPh>
    <rPh sb="3" eb="4">
      <t>オク</t>
    </rPh>
    <phoneticPr fontId="2"/>
  </si>
  <si>
    <t>武石沖</t>
    <rPh sb="0" eb="2">
      <t>タケシ</t>
    </rPh>
    <rPh sb="2" eb="3">
      <t>オキ</t>
    </rPh>
    <phoneticPr fontId="2"/>
  </si>
  <si>
    <t>武石下本入</t>
    <rPh sb="0" eb="2">
      <t>タケシ</t>
    </rPh>
    <rPh sb="2" eb="3">
      <t>シタ</t>
    </rPh>
    <rPh sb="3" eb="4">
      <t>ボン</t>
    </rPh>
    <rPh sb="4" eb="5">
      <t>イリ</t>
    </rPh>
    <phoneticPr fontId="2"/>
  </si>
  <si>
    <t>武石上本入</t>
    <rPh sb="0" eb="2">
      <t>タケシ</t>
    </rPh>
    <rPh sb="2" eb="3">
      <t>ウエ</t>
    </rPh>
    <rPh sb="3" eb="4">
      <t>ホン</t>
    </rPh>
    <rPh sb="4" eb="5">
      <t>イ</t>
    </rPh>
    <phoneticPr fontId="2"/>
  </si>
  <si>
    <t>武石小沢根</t>
    <rPh sb="0" eb="2">
      <t>タケシ</t>
    </rPh>
    <rPh sb="2" eb="4">
      <t>オザワ</t>
    </rPh>
    <rPh sb="4" eb="5">
      <t>ネ</t>
    </rPh>
    <phoneticPr fontId="2"/>
  </si>
  <si>
    <t>武石余里</t>
    <rPh sb="0" eb="2">
      <t>タケシ</t>
    </rPh>
    <rPh sb="2" eb="3">
      <t>アマリ</t>
    </rPh>
    <rPh sb="3" eb="4">
      <t>サト</t>
    </rPh>
    <phoneticPr fontId="2"/>
  </si>
  <si>
    <t>準世帯</t>
    <rPh sb="0" eb="1">
      <t>ジュン</t>
    </rPh>
    <rPh sb="1" eb="3">
      <t>セタイ</t>
    </rPh>
    <phoneticPr fontId="2"/>
  </si>
  <si>
    <t>上野</t>
  </si>
  <si>
    <t>古里</t>
  </si>
  <si>
    <t>住吉</t>
  </si>
  <si>
    <t>芳田</t>
  </si>
  <si>
    <t>林之郷</t>
  </si>
  <si>
    <t>漆戸</t>
  </si>
  <si>
    <t>富士山</t>
  </si>
  <si>
    <t>古安曽</t>
  </si>
  <si>
    <t>下之郷</t>
  </si>
  <si>
    <t>本郷</t>
  </si>
  <si>
    <t>五加</t>
  </si>
  <si>
    <t>中野</t>
  </si>
  <si>
    <t>小島</t>
  </si>
  <si>
    <t>保野</t>
  </si>
  <si>
    <t>舞田</t>
  </si>
  <si>
    <t>八木沢</t>
  </si>
  <si>
    <t>十人</t>
  </si>
  <si>
    <t>新町</t>
  </si>
  <si>
    <t>前山</t>
  </si>
  <si>
    <t>山田</t>
  </si>
  <si>
    <t>野倉</t>
  </si>
  <si>
    <t>別所温泉</t>
  </si>
  <si>
    <t>仁古田</t>
  </si>
  <si>
    <t>岡</t>
  </si>
  <si>
    <t>浦野</t>
  </si>
  <si>
    <t>越戸</t>
  </si>
  <si>
    <t>下室賀</t>
  </si>
  <si>
    <t>上室賀</t>
  </si>
  <si>
    <t>資料 ： 住民基本台帳人口（平成24年7月9日から住民基本台帳法の改正により外国人も含む。）</t>
  </si>
  <si>
    <t>資料 ： 住民基本台帳人口（平成24年7月9日から住民基本台帳法の改正により外国人も含む。）</t>
    <phoneticPr fontId="4"/>
  </si>
  <si>
    <t>24　町丁大字別の世帯数及び人口（住民基本台帳人口）</t>
    <rPh sb="3" eb="4">
      <t>マチ</t>
    </rPh>
    <rPh sb="4" eb="5">
      <t>チョウ</t>
    </rPh>
    <rPh sb="5" eb="6">
      <t>オオ</t>
    </rPh>
    <rPh sb="6" eb="7">
      <t>ジ</t>
    </rPh>
    <rPh sb="23" eb="25">
      <t>ジンコウ</t>
    </rPh>
    <phoneticPr fontId="2"/>
  </si>
  <si>
    <t>自治会名</t>
    <rPh sb="0" eb="3">
      <t>ジチカイ</t>
    </rPh>
    <rPh sb="3" eb="4">
      <t>メイ</t>
    </rPh>
    <phoneticPr fontId="2"/>
  </si>
  <si>
    <t>踏入</t>
    <rPh sb="0" eb="1">
      <t>フ</t>
    </rPh>
    <rPh sb="1" eb="2">
      <t>イ</t>
    </rPh>
    <phoneticPr fontId="10"/>
  </si>
  <si>
    <t>泉町</t>
    <rPh sb="0" eb="1">
      <t>イズミ</t>
    </rPh>
    <rPh sb="1" eb="2">
      <t>マチ</t>
    </rPh>
    <phoneticPr fontId="10"/>
  </si>
  <si>
    <t>上常田</t>
    <rPh sb="0" eb="1">
      <t>ウエ</t>
    </rPh>
    <rPh sb="1" eb="2">
      <t>ツネ</t>
    </rPh>
    <rPh sb="2" eb="3">
      <t>タ</t>
    </rPh>
    <phoneticPr fontId="10"/>
  </si>
  <si>
    <t>中常田</t>
    <rPh sb="0" eb="1">
      <t>ナカ</t>
    </rPh>
    <rPh sb="1" eb="2">
      <t>ツネ</t>
    </rPh>
    <rPh sb="2" eb="3">
      <t>タ</t>
    </rPh>
    <phoneticPr fontId="10"/>
  </si>
  <si>
    <t>下常田</t>
    <rPh sb="0" eb="1">
      <t>シタ</t>
    </rPh>
    <rPh sb="1" eb="2">
      <t>ツネ</t>
    </rPh>
    <rPh sb="2" eb="3">
      <t>タ</t>
    </rPh>
    <phoneticPr fontId="10"/>
  </si>
  <si>
    <t>北常田</t>
    <rPh sb="0" eb="1">
      <t>キタ</t>
    </rPh>
    <rPh sb="1" eb="2">
      <t>ツネ</t>
    </rPh>
    <rPh sb="2" eb="3">
      <t>タ</t>
    </rPh>
    <phoneticPr fontId="10"/>
  </si>
  <si>
    <t>常入</t>
    <rPh sb="0" eb="1">
      <t>ツネ</t>
    </rPh>
    <rPh sb="1" eb="2">
      <t>イ</t>
    </rPh>
    <phoneticPr fontId="10"/>
  </si>
  <si>
    <t>材木町</t>
    <rPh sb="0" eb="3">
      <t>ザイモクチョウ</t>
    </rPh>
    <phoneticPr fontId="10"/>
  </si>
  <si>
    <t>北天神町</t>
    <rPh sb="0" eb="1">
      <t>キタ</t>
    </rPh>
    <rPh sb="1" eb="3">
      <t>テンジン</t>
    </rPh>
    <rPh sb="3" eb="4">
      <t>マチ</t>
    </rPh>
    <phoneticPr fontId="10"/>
  </si>
  <si>
    <t>南天神町</t>
    <rPh sb="0" eb="1">
      <t>ミナミ</t>
    </rPh>
    <rPh sb="1" eb="3">
      <t>テンジン</t>
    </rPh>
    <rPh sb="3" eb="4">
      <t>マチ</t>
    </rPh>
    <phoneticPr fontId="10"/>
  </si>
  <si>
    <t>泉平</t>
    <rPh sb="0" eb="1">
      <t>イズミ</t>
    </rPh>
    <rPh sb="1" eb="2">
      <t>タイ</t>
    </rPh>
    <phoneticPr fontId="10"/>
  </si>
  <si>
    <t>天神の杜</t>
    <rPh sb="0" eb="2">
      <t>テンジン</t>
    </rPh>
    <rPh sb="3" eb="4">
      <t>モリ</t>
    </rPh>
    <phoneticPr fontId="10"/>
  </si>
  <si>
    <t>鷹匠町</t>
    <rPh sb="0" eb="3">
      <t>タカジョウマチ</t>
    </rPh>
    <phoneticPr fontId="10"/>
  </si>
  <si>
    <t>本町</t>
    <rPh sb="0" eb="1">
      <t>ホン</t>
    </rPh>
    <rPh sb="1" eb="2">
      <t>マチ</t>
    </rPh>
    <phoneticPr fontId="10"/>
  </si>
  <si>
    <t>松尾町</t>
    <rPh sb="0" eb="3">
      <t>マツオチョウ</t>
    </rPh>
    <phoneticPr fontId="10"/>
  </si>
  <si>
    <t>末広町</t>
    <rPh sb="0" eb="2">
      <t>スエヒロ</t>
    </rPh>
    <rPh sb="2" eb="3">
      <t>マチ</t>
    </rPh>
    <phoneticPr fontId="10"/>
  </si>
  <si>
    <t>大手町</t>
    <rPh sb="0" eb="2">
      <t>オオテ</t>
    </rPh>
    <rPh sb="2" eb="3">
      <t>マチ</t>
    </rPh>
    <phoneticPr fontId="10"/>
  </si>
  <si>
    <t>横町</t>
    <rPh sb="0" eb="1">
      <t>ヨコ</t>
    </rPh>
    <rPh sb="1" eb="2">
      <t>マチ</t>
    </rPh>
    <phoneticPr fontId="10"/>
  </si>
  <si>
    <t>海野町</t>
    <rPh sb="0" eb="2">
      <t>ウンノ</t>
    </rPh>
    <rPh sb="2" eb="3">
      <t>マチ</t>
    </rPh>
    <phoneticPr fontId="10"/>
  </si>
  <si>
    <t>丸堀町</t>
    <rPh sb="0" eb="1">
      <t>マル</t>
    </rPh>
    <rPh sb="1" eb="2">
      <t>ホリ</t>
    </rPh>
    <rPh sb="2" eb="3">
      <t>マチ</t>
    </rPh>
    <phoneticPr fontId="10"/>
  </si>
  <si>
    <t>原町</t>
    <rPh sb="0" eb="1">
      <t>ハラ</t>
    </rPh>
    <rPh sb="1" eb="2">
      <t>マチ</t>
    </rPh>
    <phoneticPr fontId="10"/>
  </si>
  <si>
    <t>馬場町</t>
    <rPh sb="0" eb="2">
      <t>ババ</t>
    </rPh>
    <rPh sb="2" eb="3">
      <t>マチ</t>
    </rPh>
    <phoneticPr fontId="10"/>
  </si>
  <si>
    <t>袋町</t>
    <rPh sb="0" eb="1">
      <t>フクロ</t>
    </rPh>
    <rPh sb="1" eb="2">
      <t>マチ</t>
    </rPh>
    <phoneticPr fontId="10"/>
  </si>
  <si>
    <t>木町</t>
    <rPh sb="0" eb="1">
      <t>キ</t>
    </rPh>
    <rPh sb="1" eb="2">
      <t>マチ</t>
    </rPh>
    <phoneticPr fontId="10"/>
  </si>
  <si>
    <t>北大手町</t>
    <rPh sb="0" eb="1">
      <t>キタ</t>
    </rPh>
    <rPh sb="1" eb="3">
      <t>オオテ</t>
    </rPh>
    <rPh sb="3" eb="4">
      <t>マチ</t>
    </rPh>
    <phoneticPr fontId="10"/>
  </si>
  <si>
    <t>田町</t>
    <rPh sb="0" eb="2">
      <t>タマチ</t>
    </rPh>
    <phoneticPr fontId="10"/>
  </si>
  <si>
    <t>柳町</t>
    <rPh sb="0" eb="1">
      <t>ヤナギ</t>
    </rPh>
    <rPh sb="1" eb="2">
      <t>マチ</t>
    </rPh>
    <phoneticPr fontId="10"/>
  </si>
  <si>
    <t>上紺屋町</t>
    <rPh sb="0" eb="1">
      <t>ウエ</t>
    </rPh>
    <rPh sb="1" eb="3">
      <t>コンヤ</t>
    </rPh>
    <rPh sb="3" eb="4">
      <t>マチ</t>
    </rPh>
    <phoneticPr fontId="10"/>
  </si>
  <si>
    <t>鍛冶町</t>
    <rPh sb="0" eb="2">
      <t>カジ</t>
    </rPh>
    <rPh sb="2" eb="3">
      <t>マチ</t>
    </rPh>
    <phoneticPr fontId="10"/>
  </si>
  <si>
    <t>上鍛冶町</t>
    <rPh sb="0" eb="1">
      <t>ウエ</t>
    </rPh>
    <rPh sb="1" eb="3">
      <t>カジ</t>
    </rPh>
    <rPh sb="3" eb="4">
      <t>マチ</t>
    </rPh>
    <phoneticPr fontId="10"/>
  </si>
  <si>
    <t>上川原柳町</t>
    <rPh sb="0" eb="1">
      <t>ウエ</t>
    </rPh>
    <rPh sb="1" eb="3">
      <t>カワラ</t>
    </rPh>
    <rPh sb="3" eb="4">
      <t>ヤナギ</t>
    </rPh>
    <rPh sb="4" eb="5">
      <t>マチ</t>
    </rPh>
    <phoneticPr fontId="10"/>
  </si>
  <si>
    <t>下川原柳町</t>
    <rPh sb="0" eb="1">
      <t>シタ</t>
    </rPh>
    <rPh sb="1" eb="3">
      <t>カワラ</t>
    </rPh>
    <rPh sb="3" eb="4">
      <t>ヤナギ</t>
    </rPh>
    <rPh sb="4" eb="5">
      <t>マチ</t>
    </rPh>
    <phoneticPr fontId="10"/>
  </si>
  <si>
    <t>愛宕町</t>
    <rPh sb="0" eb="2">
      <t>アタゴ</t>
    </rPh>
    <rPh sb="2" eb="3">
      <t>マチ</t>
    </rPh>
    <phoneticPr fontId="10"/>
  </si>
  <si>
    <t>上房山</t>
    <rPh sb="0" eb="1">
      <t>ウエ</t>
    </rPh>
    <rPh sb="1" eb="2">
      <t>ボウ</t>
    </rPh>
    <rPh sb="2" eb="3">
      <t>ヤマ</t>
    </rPh>
    <phoneticPr fontId="10"/>
  </si>
  <si>
    <t>下房山</t>
    <rPh sb="0" eb="1">
      <t>シタ</t>
    </rPh>
    <rPh sb="1" eb="2">
      <t>ボウ</t>
    </rPh>
    <rPh sb="2" eb="3">
      <t>ヤマ</t>
    </rPh>
    <phoneticPr fontId="10"/>
  </si>
  <si>
    <t>新田</t>
    <rPh sb="0" eb="2">
      <t>シンデン</t>
    </rPh>
    <phoneticPr fontId="10"/>
  </si>
  <si>
    <t>山口</t>
    <rPh sb="0" eb="2">
      <t>ヤマグチ</t>
    </rPh>
    <phoneticPr fontId="10"/>
  </si>
  <si>
    <t>下紺屋町</t>
    <rPh sb="0" eb="1">
      <t>シタ</t>
    </rPh>
    <rPh sb="1" eb="3">
      <t>コンヤ</t>
    </rPh>
    <rPh sb="3" eb="4">
      <t>マチ</t>
    </rPh>
    <phoneticPr fontId="10"/>
  </si>
  <si>
    <t>緑が丘</t>
    <rPh sb="0" eb="1">
      <t>ミドリ</t>
    </rPh>
    <rPh sb="2" eb="3">
      <t>オカ</t>
    </rPh>
    <phoneticPr fontId="10"/>
  </si>
  <si>
    <t>鎌原</t>
    <rPh sb="0" eb="1">
      <t>カマ</t>
    </rPh>
    <rPh sb="1" eb="2">
      <t>ハラ</t>
    </rPh>
    <phoneticPr fontId="10"/>
  </si>
  <si>
    <t>新屋</t>
    <rPh sb="0" eb="2">
      <t>アラヤ</t>
    </rPh>
    <phoneticPr fontId="10"/>
  </si>
  <si>
    <t>緑が丘北</t>
    <rPh sb="0" eb="1">
      <t>ミドリ</t>
    </rPh>
    <rPh sb="2" eb="3">
      <t>オカ</t>
    </rPh>
    <rPh sb="3" eb="4">
      <t>キタ</t>
    </rPh>
    <phoneticPr fontId="10"/>
  </si>
  <si>
    <t>緑が丘西</t>
    <rPh sb="0" eb="1">
      <t>ミドリ</t>
    </rPh>
    <rPh sb="2" eb="3">
      <t>オカ</t>
    </rPh>
    <rPh sb="3" eb="4">
      <t>ニシ</t>
    </rPh>
    <phoneticPr fontId="10"/>
  </si>
  <si>
    <t>城北</t>
    <rPh sb="0" eb="2">
      <t>ジョウホク</t>
    </rPh>
    <phoneticPr fontId="10"/>
  </si>
  <si>
    <t>西脇</t>
    <rPh sb="0" eb="2">
      <t>ニシワキ</t>
    </rPh>
    <phoneticPr fontId="10"/>
  </si>
  <si>
    <t>新町</t>
    <rPh sb="0" eb="2">
      <t>シンマチ</t>
    </rPh>
    <phoneticPr fontId="10"/>
  </si>
  <si>
    <t>諏訪部</t>
    <rPh sb="0" eb="2">
      <t>スワ</t>
    </rPh>
    <rPh sb="2" eb="3">
      <t>ブ</t>
    </rPh>
    <phoneticPr fontId="10"/>
  </si>
  <si>
    <t>生塚</t>
    <rPh sb="0" eb="1">
      <t>セイ</t>
    </rPh>
    <rPh sb="1" eb="2">
      <t>ツカ</t>
    </rPh>
    <phoneticPr fontId="10"/>
  </si>
  <si>
    <t>常磐町</t>
    <rPh sb="0" eb="2">
      <t>トキワ</t>
    </rPh>
    <rPh sb="2" eb="3">
      <t>マチ</t>
    </rPh>
    <phoneticPr fontId="10"/>
  </si>
  <si>
    <t>小牧</t>
    <rPh sb="0" eb="2">
      <t>コマキ</t>
    </rPh>
    <phoneticPr fontId="10"/>
  </si>
  <si>
    <t>諏訪形</t>
    <rPh sb="0" eb="2">
      <t>スワ</t>
    </rPh>
    <rPh sb="2" eb="3">
      <t>カタチ</t>
    </rPh>
    <phoneticPr fontId="10"/>
  </si>
  <si>
    <t>三好町</t>
    <rPh sb="0" eb="2">
      <t>ミヨシ</t>
    </rPh>
    <rPh sb="2" eb="3">
      <t>マチ</t>
    </rPh>
    <phoneticPr fontId="10"/>
  </si>
  <si>
    <t>御所</t>
    <rPh sb="0" eb="2">
      <t>ゴショ</t>
    </rPh>
    <phoneticPr fontId="10"/>
  </si>
  <si>
    <t>中之条</t>
    <rPh sb="0" eb="3">
      <t>ナカノジョウ</t>
    </rPh>
    <phoneticPr fontId="10"/>
  </si>
  <si>
    <t>千曲町</t>
    <rPh sb="0" eb="2">
      <t>チクマ</t>
    </rPh>
    <rPh sb="2" eb="3">
      <t>マチ</t>
    </rPh>
    <phoneticPr fontId="10"/>
  </si>
  <si>
    <t>中村</t>
    <rPh sb="0" eb="2">
      <t>ナカムラ</t>
    </rPh>
    <phoneticPr fontId="10"/>
  </si>
  <si>
    <t>朝日ヶ丘</t>
    <rPh sb="0" eb="4">
      <t>アサヒガオカ</t>
    </rPh>
    <phoneticPr fontId="10"/>
  </si>
  <si>
    <t>須川</t>
    <rPh sb="0" eb="2">
      <t>スガワ</t>
    </rPh>
    <phoneticPr fontId="10"/>
  </si>
  <si>
    <t>秋和</t>
    <rPh sb="0" eb="2">
      <t>アキワ</t>
    </rPh>
    <phoneticPr fontId="10"/>
  </si>
  <si>
    <t>上塩尻</t>
    <rPh sb="0" eb="1">
      <t>ウエ</t>
    </rPh>
    <rPh sb="1" eb="3">
      <t>シオジリ</t>
    </rPh>
    <phoneticPr fontId="10"/>
  </si>
  <si>
    <t>上田原</t>
    <rPh sb="0" eb="2">
      <t>ウエダ</t>
    </rPh>
    <rPh sb="2" eb="3">
      <t>ハラ</t>
    </rPh>
    <phoneticPr fontId="10"/>
  </si>
  <si>
    <t>川辺町</t>
    <rPh sb="0" eb="2">
      <t>カワベ</t>
    </rPh>
    <rPh sb="2" eb="3">
      <t>マチ</t>
    </rPh>
    <phoneticPr fontId="10"/>
  </si>
  <si>
    <t>倉升</t>
    <rPh sb="0" eb="1">
      <t>クラ</t>
    </rPh>
    <rPh sb="1" eb="2">
      <t>マス</t>
    </rPh>
    <phoneticPr fontId="10"/>
  </si>
  <si>
    <t>下之条</t>
    <rPh sb="0" eb="1">
      <t>シタ</t>
    </rPh>
    <rPh sb="1" eb="2">
      <t>ノ</t>
    </rPh>
    <rPh sb="2" eb="3">
      <t>ジョウ</t>
    </rPh>
    <phoneticPr fontId="10"/>
  </si>
  <si>
    <t>神畑</t>
    <rPh sb="0" eb="1">
      <t>カミ</t>
    </rPh>
    <rPh sb="1" eb="2">
      <t>ハタケ</t>
    </rPh>
    <phoneticPr fontId="10"/>
  </si>
  <si>
    <t>築地</t>
    <rPh sb="0" eb="2">
      <t>ツキジ</t>
    </rPh>
    <phoneticPr fontId="10"/>
  </si>
  <si>
    <t>東築地</t>
    <rPh sb="0" eb="1">
      <t>ヒガシ</t>
    </rPh>
    <rPh sb="1" eb="3">
      <t>ツキジ</t>
    </rPh>
    <phoneticPr fontId="10"/>
  </si>
  <si>
    <t>半過</t>
    <rPh sb="0" eb="1">
      <t>ハン</t>
    </rPh>
    <rPh sb="1" eb="2">
      <t>カ</t>
    </rPh>
    <phoneticPr fontId="10"/>
  </si>
  <si>
    <t>福田</t>
    <rPh sb="0" eb="2">
      <t>フクタ</t>
    </rPh>
    <phoneticPr fontId="10"/>
  </si>
  <si>
    <t>吉田</t>
    <rPh sb="0" eb="2">
      <t>ヨシダ</t>
    </rPh>
    <phoneticPr fontId="10"/>
  </si>
  <si>
    <t>大屋</t>
    <rPh sb="0" eb="2">
      <t>オオヤ</t>
    </rPh>
    <phoneticPr fontId="10"/>
  </si>
  <si>
    <t>岩下</t>
    <rPh sb="0" eb="2">
      <t>イワシタ</t>
    </rPh>
    <phoneticPr fontId="10"/>
  </si>
  <si>
    <t>下青木</t>
    <rPh sb="0" eb="1">
      <t>シタ</t>
    </rPh>
    <rPh sb="1" eb="3">
      <t>アオキ</t>
    </rPh>
    <phoneticPr fontId="10"/>
  </si>
  <si>
    <t>みすず台南</t>
    <rPh sb="3" eb="4">
      <t>ダイ</t>
    </rPh>
    <rPh sb="4" eb="5">
      <t>ミナミ</t>
    </rPh>
    <phoneticPr fontId="10"/>
  </si>
  <si>
    <t>みすず台北</t>
    <rPh sb="3" eb="4">
      <t>ダイ</t>
    </rPh>
    <rPh sb="4" eb="5">
      <t>キタ</t>
    </rPh>
    <phoneticPr fontId="10"/>
  </si>
  <si>
    <t>上青木</t>
    <rPh sb="0" eb="1">
      <t>ウエ</t>
    </rPh>
    <rPh sb="1" eb="3">
      <t>アオキ</t>
    </rPh>
    <phoneticPr fontId="10"/>
  </si>
  <si>
    <t>梅が丘</t>
    <rPh sb="0" eb="1">
      <t>ウメ</t>
    </rPh>
    <rPh sb="2" eb="3">
      <t>オカ</t>
    </rPh>
    <phoneticPr fontId="10"/>
  </si>
  <si>
    <t>久保林</t>
    <rPh sb="0" eb="2">
      <t>クボ</t>
    </rPh>
    <rPh sb="2" eb="3">
      <t>バヤシ</t>
    </rPh>
    <phoneticPr fontId="10"/>
  </si>
  <si>
    <t>黒坪</t>
    <rPh sb="0" eb="1">
      <t>クロ</t>
    </rPh>
    <rPh sb="1" eb="2">
      <t>ツボ</t>
    </rPh>
    <phoneticPr fontId="10"/>
  </si>
  <si>
    <t>上沢</t>
    <rPh sb="0" eb="1">
      <t>ウエ</t>
    </rPh>
    <rPh sb="1" eb="2">
      <t>サワ</t>
    </rPh>
    <phoneticPr fontId="10"/>
  </si>
  <si>
    <t>国分</t>
    <rPh sb="0" eb="2">
      <t>コクブ</t>
    </rPh>
    <phoneticPr fontId="10"/>
  </si>
  <si>
    <t>下堀</t>
    <rPh sb="0" eb="1">
      <t>シタ</t>
    </rPh>
    <rPh sb="1" eb="2">
      <t>ホリ</t>
    </rPh>
    <phoneticPr fontId="10"/>
  </si>
  <si>
    <t>上堀</t>
    <rPh sb="0" eb="1">
      <t>ウエ</t>
    </rPh>
    <rPh sb="1" eb="2">
      <t>ホリ</t>
    </rPh>
    <phoneticPr fontId="10"/>
  </si>
  <si>
    <t>畑山</t>
    <rPh sb="0" eb="1">
      <t>ハタケ</t>
    </rPh>
    <rPh sb="1" eb="2">
      <t>ヤマ</t>
    </rPh>
    <phoneticPr fontId="10"/>
  </si>
  <si>
    <t>伊勢山</t>
    <rPh sb="0" eb="2">
      <t>イセ</t>
    </rPh>
    <rPh sb="2" eb="3">
      <t>ヤマ</t>
    </rPh>
    <phoneticPr fontId="10"/>
  </si>
  <si>
    <t>富士見台</t>
    <rPh sb="0" eb="4">
      <t>フジミダイ</t>
    </rPh>
    <phoneticPr fontId="10"/>
  </si>
  <si>
    <t>住吉が丘</t>
    <rPh sb="0" eb="2">
      <t>スミヨシ</t>
    </rPh>
    <rPh sb="3" eb="4">
      <t>オカ</t>
    </rPh>
    <phoneticPr fontId="10"/>
  </si>
  <si>
    <t>神科新屋</t>
    <rPh sb="0" eb="1">
      <t>カミ</t>
    </rPh>
    <rPh sb="1" eb="2">
      <t>カ</t>
    </rPh>
    <rPh sb="2" eb="4">
      <t>アラヤ</t>
    </rPh>
    <phoneticPr fontId="10"/>
  </si>
  <si>
    <t>野竹</t>
    <rPh sb="0" eb="1">
      <t>ノ</t>
    </rPh>
    <rPh sb="1" eb="2">
      <t>タケ</t>
    </rPh>
    <phoneticPr fontId="10"/>
  </si>
  <si>
    <t>西野竹</t>
    <rPh sb="0" eb="1">
      <t>ニシ</t>
    </rPh>
    <rPh sb="1" eb="2">
      <t>ノ</t>
    </rPh>
    <rPh sb="2" eb="3">
      <t>タケ</t>
    </rPh>
    <phoneticPr fontId="10"/>
  </si>
  <si>
    <t>笹井</t>
    <rPh sb="0" eb="2">
      <t>ササイ</t>
    </rPh>
    <phoneticPr fontId="10"/>
  </si>
  <si>
    <t>川原</t>
    <rPh sb="0" eb="2">
      <t>カワハラ</t>
    </rPh>
    <phoneticPr fontId="10"/>
  </si>
  <si>
    <t>岩門</t>
    <rPh sb="0" eb="1">
      <t>イワ</t>
    </rPh>
    <rPh sb="1" eb="2">
      <t>モン</t>
    </rPh>
    <phoneticPr fontId="10"/>
  </si>
  <si>
    <t>染屋</t>
    <rPh sb="0" eb="2">
      <t>ソメヤ</t>
    </rPh>
    <phoneticPr fontId="10"/>
  </si>
  <si>
    <t>蛇沢</t>
    <rPh sb="0" eb="1">
      <t>ヘビ</t>
    </rPh>
    <rPh sb="1" eb="2">
      <t>サワ</t>
    </rPh>
    <phoneticPr fontId="10"/>
  </si>
  <si>
    <t>金井</t>
    <rPh sb="0" eb="2">
      <t>カナイ</t>
    </rPh>
    <phoneticPr fontId="10"/>
  </si>
  <si>
    <t>大久保</t>
    <rPh sb="0" eb="3">
      <t>オオクボ</t>
    </rPh>
    <phoneticPr fontId="10"/>
  </si>
  <si>
    <t>長島</t>
    <rPh sb="0" eb="2">
      <t>ナガシマ</t>
    </rPh>
    <phoneticPr fontId="10"/>
  </si>
  <si>
    <t>金剛寺</t>
    <rPh sb="0" eb="2">
      <t>コンゴウ</t>
    </rPh>
    <rPh sb="2" eb="3">
      <t>ジ</t>
    </rPh>
    <phoneticPr fontId="10"/>
  </si>
  <si>
    <t>森</t>
    <rPh sb="0" eb="1">
      <t>モリ</t>
    </rPh>
    <phoneticPr fontId="10"/>
  </si>
  <si>
    <t>大日木</t>
    <rPh sb="0" eb="1">
      <t>ダイ</t>
    </rPh>
    <rPh sb="1" eb="2">
      <t>ヒ</t>
    </rPh>
    <rPh sb="2" eb="3">
      <t>キ</t>
    </rPh>
    <phoneticPr fontId="10"/>
  </si>
  <si>
    <t>長入</t>
    <rPh sb="0" eb="1">
      <t>オサ</t>
    </rPh>
    <rPh sb="1" eb="2">
      <t>イ</t>
    </rPh>
    <phoneticPr fontId="10"/>
  </si>
  <si>
    <t>宮之上</t>
    <rPh sb="0" eb="1">
      <t>ミヤ</t>
    </rPh>
    <rPh sb="1" eb="2">
      <t>ノ</t>
    </rPh>
    <rPh sb="2" eb="3">
      <t>ウエ</t>
    </rPh>
    <phoneticPr fontId="10"/>
  </si>
  <si>
    <t>小井田</t>
    <rPh sb="0" eb="1">
      <t>コ</t>
    </rPh>
    <rPh sb="1" eb="2">
      <t>イ</t>
    </rPh>
    <rPh sb="2" eb="3">
      <t>タ</t>
    </rPh>
    <phoneticPr fontId="10"/>
  </si>
  <si>
    <t>中吉田</t>
    <rPh sb="0" eb="3">
      <t>ナカヨシダ</t>
    </rPh>
    <phoneticPr fontId="10"/>
  </si>
  <si>
    <t>町吉田</t>
    <rPh sb="0" eb="1">
      <t>マチ</t>
    </rPh>
    <rPh sb="1" eb="3">
      <t>ヨシダ</t>
    </rPh>
    <phoneticPr fontId="10"/>
  </si>
  <si>
    <t>桜台</t>
    <rPh sb="0" eb="1">
      <t>サクラ</t>
    </rPh>
    <rPh sb="1" eb="2">
      <t>ダイ</t>
    </rPh>
    <phoneticPr fontId="10"/>
  </si>
  <si>
    <t>ひかり</t>
  </si>
  <si>
    <t>下吉田</t>
    <rPh sb="0" eb="1">
      <t>シタ</t>
    </rPh>
    <rPh sb="1" eb="3">
      <t>ヨシダ</t>
    </rPh>
    <phoneticPr fontId="10"/>
  </si>
  <si>
    <t>林之郷</t>
    <rPh sb="0" eb="1">
      <t>ハヤシ</t>
    </rPh>
    <rPh sb="1" eb="2">
      <t>ノ</t>
    </rPh>
    <rPh sb="2" eb="3">
      <t>ゴウ</t>
    </rPh>
    <phoneticPr fontId="10"/>
  </si>
  <si>
    <t>下郷</t>
    <rPh sb="0" eb="1">
      <t>シタ</t>
    </rPh>
    <rPh sb="1" eb="2">
      <t>ゴウ</t>
    </rPh>
    <phoneticPr fontId="10"/>
  </si>
  <si>
    <t>岩清水</t>
    <rPh sb="0" eb="1">
      <t>イワ</t>
    </rPh>
    <rPh sb="1" eb="3">
      <t>シミズ</t>
    </rPh>
    <phoneticPr fontId="10"/>
  </si>
  <si>
    <t>矢沢</t>
    <rPh sb="0" eb="2">
      <t>ヤザワ</t>
    </rPh>
    <phoneticPr fontId="10"/>
  </si>
  <si>
    <t>赤坂</t>
    <rPh sb="0" eb="2">
      <t>アカサカ</t>
    </rPh>
    <phoneticPr fontId="10"/>
  </si>
  <si>
    <t>漆戸</t>
    <rPh sb="0" eb="1">
      <t>ウルシ</t>
    </rPh>
    <rPh sb="1" eb="2">
      <t>ト</t>
    </rPh>
    <phoneticPr fontId="10"/>
  </si>
  <si>
    <t>下本郷</t>
    <rPh sb="0" eb="1">
      <t>シタ</t>
    </rPh>
    <rPh sb="1" eb="3">
      <t>ホンゴウ</t>
    </rPh>
    <phoneticPr fontId="10"/>
  </si>
  <si>
    <t>東五加</t>
    <rPh sb="0" eb="1">
      <t>ヒガシ</t>
    </rPh>
    <rPh sb="1" eb="2">
      <t>ゴ</t>
    </rPh>
    <rPh sb="2" eb="3">
      <t>カ</t>
    </rPh>
    <phoneticPr fontId="10"/>
  </si>
  <si>
    <t>五加</t>
    <rPh sb="0" eb="1">
      <t>ゴ</t>
    </rPh>
    <rPh sb="1" eb="2">
      <t>カ</t>
    </rPh>
    <phoneticPr fontId="10"/>
  </si>
  <si>
    <t>上本郷</t>
    <rPh sb="0" eb="1">
      <t>ウエ</t>
    </rPh>
    <rPh sb="1" eb="3">
      <t>ホンゴウ</t>
    </rPh>
    <phoneticPr fontId="10"/>
  </si>
  <si>
    <t>中野</t>
    <rPh sb="0" eb="2">
      <t>ナカノ</t>
    </rPh>
    <phoneticPr fontId="10"/>
  </si>
  <si>
    <t>上小島</t>
    <rPh sb="0" eb="1">
      <t>ウエ</t>
    </rPh>
    <rPh sb="1" eb="3">
      <t>コジマ</t>
    </rPh>
    <phoneticPr fontId="10"/>
  </si>
  <si>
    <t>下小島</t>
    <rPh sb="0" eb="1">
      <t>シタ</t>
    </rPh>
    <rPh sb="1" eb="3">
      <t>コジマ</t>
    </rPh>
    <phoneticPr fontId="10"/>
  </si>
  <si>
    <t>保野</t>
    <rPh sb="0" eb="1">
      <t>ホ</t>
    </rPh>
    <rPh sb="1" eb="2">
      <t>ノ</t>
    </rPh>
    <phoneticPr fontId="10"/>
  </si>
  <si>
    <t>学海南</t>
    <rPh sb="0" eb="1">
      <t>ガク</t>
    </rPh>
    <rPh sb="1" eb="2">
      <t>ウミ</t>
    </rPh>
    <rPh sb="2" eb="3">
      <t>ミナミ</t>
    </rPh>
    <phoneticPr fontId="10"/>
  </si>
  <si>
    <t>舞田</t>
    <rPh sb="0" eb="1">
      <t>マ</t>
    </rPh>
    <rPh sb="1" eb="2">
      <t>タ</t>
    </rPh>
    <phoneticPr fontId="10"/>
  </si>
  <si>
    <t>八木沢</t>
    <rPh sb="0" eb="3">
      <t>ヤギサワ</t>
    </rPh>
    <phoneticPr fontId="10"/>
  </si>
  <si>
    <t>学海北</t>
    <rPh sb="0" eb="1">
      <t>ガク</t>
    </rPh>
    <rPh sb="1" eb="2">
      <t>ウミ</t>
    </rPh>
    <rPh sb="2" eb="3">
      <t>キタ</t>
    </rPh>
    <phoneticPr fontId="10"/>
  </si>
  <si>
    <t>八舞</t>
    <rPh sb="0" eb="1">
      <t>ハチ</t>
    </rPh>
    <rPh sb="1" eb="2">
      <t>マ</t>
    </rPh>
    <phoneticPr fontId="10"/>
  </si>
  <si>
    <t>セレーノ八木沢</t>
    <rPh sb="4" eb="5">
      <t>ハチ</t>
    </rPh>
    <rPh sb="5" eb="6">
      <t>キ</t>
    </rPh>
    <rPh sb="6" eb="7">
      <t>サワ</t>
    </rPh>
    <phoneticPr fontId="10"/>
  </si>
  <si>
    <t>下組</t>
    <rPh sb="0" eb="1">
      <t>シタ</t>
    </rPh>
    <rPh sb="1" eb="2">
      <t>クミ</t>
    </rPh>
    <phoneticPr fontId="10"/>
  </si>
  <si>
    <t>富士山中組</t>
    <rPh sb="0" eb="3">
      <t>フジサン</t>
    </rPh>
    <rPh sb="3" eb="4">
      <t>ナカ</t>
    </rPh>
    <rPh sb="4" eb="5">
      <t>クミ</t>
    </rPh>
    <phoneticPr fontId="10"/>
  </si>
  <si>
    <t>奈良尾</t>
    <rPh sb="0" eb="3">
      <t>ナラオ</t>
    </rPh>
    <phoneticPr fontId="10"/>
  </si>
  <si>
    <t>平井寺</t>
    <rPh sb="0" eb="2">
      <t>ヒライ</t>
    </rPh>
    <rPh sb="2" eb="3">
      <t>テラ</t>
    </rPh>
    <phoneticPr fontId="10"/>
  </si>
  <si>
    <t>鈴子</t>
    <rPh sb="0" eb="1">
      <t>スズ</t>
    </rPh>
    <rPh sb="1" eb="2">
      <t>コ</t>
    </rPh>
    <phoneticPr fontId="10"/>
  </si>
  <si>
    <t>石神</t>
    <rPh sb="0" eb="1">
      <t>イシ</t>
    </rPh>
    <rPh sb="1" eb="2">
      <t>カミ</t>
    </rPh>
    <phoneticPr fontId="10"/>
  </si>
  <si>
    <t>柳沢</t>
    <rPh sb="0" eb="1">
      <t>ヤナギ</t>
    </rPh>
    <rPh sb="1" eb="2">
      <t>サワ</t>
    </rPh>
    <phoneticPr fontId="10"/>
  </si>
  <si>
    <t>下之郷</t>
    <rPh sb="0" eb="1">
      <t>シタ</t>
    </rPh>
    <rPh sb="1" eb="2">
      <t>ノ</t>
    </rPh>
    <rPh sb="2" eb="3">
      <t>ゴウ</t>
    </rPh>
    <phoneticPr fontId="10"/>
  </si>
  <si>
    <t>桜</t>
    <rPh sb="0" eb="1">
      <t>サクラ</t>
    </rPh>
    <phoneticPr fontId="10"/>
  </si>
  <si>
    <t>十人</t>
    <rPh sb="0" eb="2">
      <t>ジュウニン</t>
    </rPh>
    <phoneticPr fontId="10"/>
  </si>
  <si>
    <t>塩田新町</t>
    <rPh sb="0" eb="2">
      <t>シオダ</t>
    </rPh>
    <rPh sb="2" eb="4">
      <t>シンマチ</t>
    </rPh>
    <phoneticPr fontId="10"/>
  </si>
  <si>
    <t>東前山</t>
    <rPh sb="0" eb="1">
      <t>ヒガシ</t>
    </rPh>
    <rPh sb="1" eb="3">
      <t>マエヤマ</t>
    </rPh>
    <phoneticPr fontId="10"/>
  </si>
  <si>
    <t>西前山</t>
    <rPh sb="0" eb="1">
      <t>ニシ</t>
    </rPh>
    <rPh sb="1" eb="3">
      <t>マエヤマ</t>
    </rPh>
    <phoneticPr fontId="10"/>
  </si>
  <si>
    <t>手塚</t>
    <rPh sb="0" eb="1">
      <t>テ</t>
    </rPh>
    <rPh sb="1" eb="2">
      <t>ツカ</t>
    </rPh>
    <phoneticPr fontId="10"/>
  </si>
  <si>
    <t>山田</t>
    <rPh sb="0" eb="2">
      <t>ヤマダ</t>
    </rPh>
    <phoneticPr fontId="10"/>
  </si>
  <si>
    <t>野倉</t>
    <rPh sb="0" eb="1">
      <t>ノ</t>
    </rPh>
    <rPh sb="1" eb="2">
      <t>クラ</t>
    </rPh>
    <phoneticPr fontId="10"/>
  </si>
  <si>
    <t>分去</t>
    <rPh sb="0" eb="1">
      <t>ブン</t>
    </rPh>
    <rPh sb="1" eb="2">
      <t>キョ</t>
    </rPh>
    <phoneticPr fontId="10"/>
  </si>
  <si>
    <t>大湯</t>
    <rPh sb="0" eb="2">
      <t>オオユ</t>
    </rPh>
    <phoneticPr fontId="10"/>
  </si>
  <si>
    <t>院内</t>
    <rPh sb="0" eb="2">
      <t>インナイ</t>
    </rPh>
    <phoneticPr fontId="10"/>
  </si>
  <si>
    <t>上手</t>
    <rPh sb="0" eb="1">
      <t>ウエ</t>
    </rPh>
    <rPh sb="1" eb="2">
      <t>テ</t>
    </rPh>
    <phoneticPr fontId="10"/>
  </si>
  <si>
    <t>仁古田</t>
    <rPh sb="0" eb="1">
      <t>ジン</t>
    </rPh>
    <rPh sb="1" eb="2">
      <t>コ</t>
    </rPh>
    <rPh sb="2" eb="3">
      <t>タ</t>
    </rPh>
    <phoneticPr fontId="10"/>
  </si>
  <si>
    <t>岡</t>
    <rPh sb="0" eb="1">
      <t>オカ</t>
    </rPh>
    <phoneticPr fontId="10"/>
  </si>
  <si>
    <t>浦野</t>
    <rPh sb="0" eb="2">
      <t>ウラノ</t>
    </rPh>
    <phoneticPr fontId="10"/>
  </si>
  <si>
    <t>越戸</t>
    <rPh sb="0" eb="1">
      <t>コ</t>
    </rPh>
    <rPh sb="1" eb="2">
      <t>ト</t>
    </rPh>
    <phoneticPr fontId="10"/>
  </si>
  <si>
    <t>浦野南団地</t>
    <rPh sb="0" eb="2">
      <t>ウラノ</t>
    </rPh>
    <rPh sb="2" eb="3">
      <t>ミナミ</t>
    </rPh>
    <rPh sb="3" eb="5">
      <t>ダンチ</t>
    </rPh>
    <phoneticPr fontId="10"/>
  </si>
  <si>
    <t>藤之木</t>
    <rPh sb="0" eb="1">
      <t>フジ</t>
    </rPh>
    <rPh sb="1" eb="2">
      <t>ノ</t>
    </rPh>
    <rPh sb="2" eb="3">
      <t>キ</t>
    </rPh>
    <phoneticPr fontId="10"/>
  </si>
  <si>
    <t>小泉</t>
    <rPh sb="0" eb="2">
      <t>コイズミ</t>
    </rPh>
    <phoneticPr fontId="10"/>
  </si>
  <si>
    <t>下室賀</t>
    <rPh sb="0" eb="1">
      <t>シタ</t>
    </rPh>
    <rPh sb="1" eb="2">
      <t>ムロ</t>
    </rPh>
    <rPh sb="2" eb="3">
      <t>ガ</t>
    </rPh>
    <phoneticPr fontId="10"/>
  </si>
  <si>
    <t>上室賀</t>
    <rPh sb="0" eb="1">
      <t>ウエ</t>
    </rPh>
    <rPh sb="1" eb="2">
      <t>ムロ</t>
    </rPh>
    <rPh sb="2" eb="3">
      <t>ガ</t>
    </rPh>
    <phoneticPr fontId="10"/>
  </si>
  <si>
    <t>ひばりヶ丘</t>
    <rPh sb="4" eb="5">
      <t>オカ</t>
    </rPh>
    <phoneticPr fontId="10"/>
  </si>
  <si>
    <t>西内</t>
    <rPh sb="0" eb="1">
      <t>ニシ</t>
    </rPh>
    <rPh sb="1" eb="2">
      <t>ウチ</t>
    </rPh>
    <phoneticPr fontId="10"/>
  </si>
  <si>
    <t>平井</t>
    <rPh sb="0" eb="2">
      <t>ヒライ</t>
    </rPh>
    <phoneticPr fontId="10"/>
  </si>
  <si>
    <t>荻窪</t>
    <rPh sb="0" eb="2">
      <t>オギクボ</t>
    </rPh>
    <phoneticPr fontId="10"/>
  </si>
  <si>
    <t>和子</t>
    <rPh sb="0" eb="1">
      <t>ワ</t>
    </rPh>
    <rPh sb="1" eb="2">
      <t>コ</t>
    </rPh>
    <phoneticPr fontId="10"/>
  </si>
  <si>
    <t>下和子</t>
    <rPh sb="0" eb="1">
      <t>シモ</t>
    </rPh>
    <rPh sb="1" eb="2">
      <t>ワ</t>
    </rPh>
    <rPh sb="2" eb="3">
      <t>コ</t>
    </rPh>
    <phoneticPr fontId="10"/>
  </si>
  <si>
    <t>辰ノ口</t>
    <rPh sb="0" eb="1">
      <t>タツ</t>
    </rPh>
    <rPh sb="2" eb="3">
      <t>クチ</t>
    </rPh>
    <phoneticPr fontId="10"/>
  </si>
  <si>
    <t>三反田</t>
    <rPh sb="0" eb="1">
      <t>サン</t>
    </rPh>
    <rPh sb="1" eb="2">
      <t>タン</t>
    </rPh>
    <rPh sb="2" eb="3">
      <t>タ</t>
    </rPh>
    <phoneticPr fontId="10"/>
  </si>
  <si>
    <t>海戸</t>
    <rPh sb="0" eb="1">
      <t>ウミ</t>
    </rPh>
    <rPh sb="1" eb="2">
      <t>ト</t>
    </rPh>
    <phoneticPr fontId="10"/>
  </si>
  <si>
    <t>沢田</t>
    <rPh sb="0" eb="1">
      <t>サワ</t>
    </rPh>
    <rPh sb="1" eb="2">
      <t>タ</t>
    </rPh>
    <phoneticPr fontId="10"/>
  </si>
  <si>
    <t>八日町</t>
    <rPh sb="0" eb="3">
      <t>ヨウカマチ</t>
    </rPh>
    <phoneticPr fontId="10"/>
  </si>
  <si>
    <t>腰越</t>
    <rPh sb="0" eb="2">
      <t>コシゴエ</t>
    </rPh>
    <phoneticPr fontId="10"/>
  </si>
  <si>
    <t>中丸子</t>
    <rPh sb="0" eb="1">
      <t>ナカ</t>
    </rPh>
    <rPh sb="1" eb="3">
      <t>マルコ</t>
    </rPh>
    <phoneticPr fontId="10"/>
  </si>
  <si>
    <t>下丸子</t>
    <rPh sb="0" eb="1">
      <t>シタ</t>
    </rPh>
    <rPh sb="1" eb="3">
      <t>マルコ</t>
    </rPh>
    <phoneticPr fontId="10"/>
  </si>
  <si>
    <t>御嶽堂</t>
    <rPh sb="0" eb="2">
      <t>オンタケ</t>
    </rPh>
    <rPh sb="2" eb="3">
      <t>ドウ</t>
    </rPh>
    <phoneticPr fontId="10"/>
  </si>
  <si>
    <t>飯沼</t>
    <rPh sb="0" eb="2">
      <t>イイヌマ</t>
    </rPh>
    <phoneticPr fontId="10"/>
  </si>
  <si>
    <t>茂沢</t>
    <rPh sb="0" eb="1">
      <t>モ</t>
    </rPh>
    <rPh sb="1" eb="2">
      <t>ザワ</t>
    </rPh>
    <phoneticPr fontId="10"/>
  </si>
  <si>
    <t>尾野山</t>
    <rPh sb="0" eb="1">
      <t>オ</t>
    </rPh>
    <rPh sb="1" eb="2">
      <t>ノ</t>
    </rPh>
    <rPh sb="2" eb="3">
      <t>ヤマ</t>
    </rPh>
    <phoneticPr fontId="10"/>
  </si>
  <si>
    <t>上長瀬</t>
    <rPh sb="0" eb="1">
      <t>ウエ</t>
    </rPh>
    <rPh sb="1" eb="3">
      <t>ナガセ</t>
    </rPh>
    <phoneticPr fontId="10"/>
  </si>
  <si>
    <t>下長瀬</t>
    <rPh sb="0" eb="1">
      <t>シタ</t>
    </rPh>
    <rPh sb="1" eb="3">
      <t>ナガセ</t>
    </rPh>
    <phoneticPr fontId="10"/>
  </si>
  <si>
    <t>石井</t>
    <rPh sb="0" eb="2">
      <t>イシイ</t>
    </rPh>
    <phoneticPr fontId="10"/>
  </si>
  <si>
    <t>坂井</t>
    <rPh sb="0" eb="2">
      <t>サカイ</t>
    </rPh>
    <phoneticPr fontId="10"/>
  </si>
  <si>
    <t>狐塚</t>
  </si>
  <si>
    <t>郷仕川原</t>
    <rPh sb="0" eb="1">
      <t>ゴウ</t>
    </rPh>
    <rPh sb="1" eb="2">
      <t>シ</t>
    </rPh>
    <rPh sb="2" eb="4">
      <t>カワラ</t>
    </rPh>
    <phoneticPr fontId="10"/>
  </si>
  <si>
    <t>南方</t>
    <rPh sb="0" eb="1">
      <t>ミナミ</t>
    </rPh>
    <rPh sb="1" eb="2">
      <t>ホウ</t>
    </rPh>
    <phoneticPr fontId="10"/>
  </si>
  <si>
    <t>藤原田</t>
    <rPh sb="0" eb="1">
      <t>フジ</t>
    </rPh>
    <rPh sb="1" eb="3">
      <t>ハラダ</t>
    </rPh>
    <phoneticPr fontId="10"/>
  </si>
  <si>
    <t>菅平</t>
    <rPh sb="0" eb="2">
      <t>スガダイラ</t>
    </rPh>
    <phoneticPr fontId="10"/>
  </si>
  <si>
    <t>大日向</t>
    <rPh sb="0" eb="3">
      <t>オオヒナタ</t>
    </rPh>
    <phoneticPr fontId="10"/>
  </si>
  <si>
    <t>角間</t>
    <rPh sb="0" eb="2">
      <t>カクマ</t>
    </rPh>
    <phoneticPr fontId="10"/>
  </si>
  <si>
    <t>横沢</t>
    <rPh sb="0" eb="2">
      <t>ヨコサワ</t>
    </rPh>
    <phoneticPr fontId="10"/>
  </si>
  <si>
    <t>真田</t>
    <rPh sb="0" eb="2">
      <t>サナダ</t>
    </rPh>
    <phoneticPr fontId="10"/>
  </si>
  <si>
    <t>十林寺</t>
    <rPh sb="0" eb="1">
      <t>ジュウ</t>
    </rPh>
    <rPh sb="1" eb="2">
      <t>ハヤシ</t>
    </rPh>
    <rPh sb="2" eb="3">
      <t>テラ</t>
    </rPh>
    <phoneticPr fontId="10"/>
  </si>
  <si>
    <t>石舟</t>
    <rPh sb="0" eb="1">
      <t>イシ</t>
    </rPh>
    <rPh sb="1" eb="2">
      <t>フネ</t>
    </rPh>
    <phoneticPr fontId="10"/>
  </si>
  <si>
    <t>戸沢</t>
    <rPh sb="0" eb="1">
      <t>ト</t>
    </rPh>
    <rPh sb="1" eb="2">
      <t>サワ</t>
    </rPh>
    <phoneticPr fontId="10"/>
  </si>
  <si>
    <t>つくし</t>
  </si>
  <si>
    <t>横尾</t>
    <rPh sb="0" eb="2">
      <t>ヨコオ</t>
    </rPh>
    <phoneticPr fontId="10"/>
  </si>
  <si>
    <t>四日市</t>
    <rPh sb="0" eb="3">
      <t>ヨッカイチ</t>
    </rPh>
    <phoneticPr fontId="10"/>
  </si>
  <si>
    <t>入軽井沢</t>
    <rPh sb="0" eb="1">
      <t>イ</t>
    </rPh>
    <rPh sb="1" eb="4">
      <t>カルイザワ</t>
    </rPh>
    <phoneticPr fontId="10"/>
  </si>
  <si>
    <t>岡保</t>
    <rPh sb="0" eb="1">
      <t>オカ</t>
    </rPh>
    <rPh sb="1" eb="2">
      <t>ホ</t>
    </rPh>
    <phoneticPr fontId="10"/>
  </si>
  <si>
    <t>傍陽中組</t>
    <rPh sb="0" eb="1">
      <t>ソバ</t>
    </rPh>
    <rPh sb="1" eb="2">
      <t>ヨウ</t>
    </rPh>
    <rPh sb="2" eb="3">
      <t>ナカ</t>
    </rPh>
    <rPh sb="3" eb="4">
      <t>グ</t>
    </rPh>
    <phoneticPr fontId="10"/>
  </si>
  <si>
    <t>大庭</t>
    <rPh sb="0" eb="2">
      <t>オオニワ</t>
    </rPh>
    <phoneticPr fontId="10"/>
  </si>
  <si>
    <t>曲尾</t>
    <rPh sb="0" eb="1">
      <t>マガリ</t>
    </rPh>
    <rPh sb="1" eb="2">
      <t>オ</t>
    </rPh>
    <phoneticPr fontId="10"/>
  </si>
  <si>
    <t>萩</t>
    <rPh sb="0" eb="1">
      <t>ハギ</t>
    </rPh>
    <phoneticPr fontId="10"/>
  </si>
  <si>
    <t>田中</t>
    <rPh sb="0" eb="2">
      <t>タナカ</t>
    </rPh>
    <phoneticPr fontId="10"/>
  </si>
  <si>
    <t>下横道</t>
    <rPh sb="0" eb="1">
      <t>シタ</t>
    </rPh>
    <rPh sb="1" eb="3">
      <t>ヨコミチ</t>
    </rPh>
    <phoneticPr fontId="10"/>
  </si>
  <si>
    <t>中横道</t>
    <rPh sb="0" eb="1">
      <t>ナカ</t>
    </rPh>
    <rPh sb="1" eb="3">
      <t>ヨコミチ</t>
    </rPh>
    <phoneticPr fontId="10"/>
  </si>
  <si>
    <t>上横道</t>
    <rPh sb="0" eb="1">
      <t>ウエ</t>
    </rPh>
    <rPh sb="1" eb="3">
      <t>ヨコミチ</t>
    </rPh>
    <phoneticPr fontId="10"/>
  </si>
  <si>
    <t>穴沢</t>
    <rPh sb="0" eb="2">
      <t>アナサワ</t>
    </rPh>
    <phoneticPr fontId="10"/>
  </si>
  <si>
    <t>三島平</t>
    <rPh sb="0" eb="2">
      <t>ミシマ</t>
    </rPh>
    <rPh sb="2" eb="3">
      <t>タイ</t>
    </rPh>
    <phoneticPr fontId="10"/>
  </si>
  <si>
    <t>上原</t>
    <rPh sb="0" eb="2">
      <t>ウエハラ</t>
    </rPh>
    <phoneticPr fontId="10"/>
  </si>
  <si>
    <t>下郷沢</t>
    <rPh sb="0" eb="1">
      <t>シタ</t>
    </rPh>
    <rPh sb="1" eb="2">
      <t>ゴウ</t>
    </rPh>
    <rPh sb="2" eb="3">
      <t>サワ</t>
    </rPh>
    <phoneticPr fontId="10"/>
  </si>
  <si>
    <t>小玉上郷沢</t>
    <rPh sb="0" eb="2">
      <t>コダマ</t>
    </rPh>
    <rPh sb="2" eb="3">
      <t>ウエ</t>
    </rPh>
    <rPh sb="3" eb="4">
      <t>ゴウ</t>
    </rPh>
    <rPh sb="4" eb="5">
      <t>サワ</t>
    </rPh>
    <phoneticPr fontId="10"/>
  </si>
  <si>
    <t>赤井</t>
    <rPh sb="0" eb="2">
      <t>アカイ</t>
    </rPh>
    <phoneticPr fontId="10"/>
  </si>
  <si>
    <t>下塚</t>
    <rPh sb="0" eb="1">
      <t>シタ</t>
    </rPh>
    <rPh sb="1" eb="2">
      <t>ツカ</t>
    </rPh>
    <phoneticPr fontId="10"/>
  </si>
  <si>
    <t>竹室</t>
    <rPh sb="0" eb="1">
      <t>タケ</t>
    </rPh>
    <rPh sb="1" eb="2">
      <t>シツ</t>
    </rPh>
    <phoneticPr fontId="10"/>
  </si>
  <si>
    <t>荒井</t>
    <rPh sb="0" eb="1">
      <t>アラ</t>
    </rPh>
    <rPh sb="1" eb="2">
      <t>イ</t>
    </rPh>
    <phoneticPr fontId="10"/>
  </si>
  <si>
    <t>中原</t>
    <rPh sb="0" eb="2">
      <t>ナカハラ</t>
    </rPh>
    <phoneticPr fontId="10"/>
  </si>
  <si>
    <t>表木</t>
    <rPh sb="0" eb="1">
      <t>オモテ</t>
    </rPh>
    <rPh sb="1" eb="2">
      <t>キ</t>
    </rPh>
    <phoneticPr fontId="10"/>
  </si>
  <si>
    <t>大畑</t>
    <rPh sb="0" eb="2">
      <t>オオハタ</t>
    </rPh>
    <phoneticPr fontId="10"/>
  </si>
  <si>
    <t>下原</t>
    <rPh sb="0" eb="1">
      <t>シタ</t>
    </rPh>
    <rPh sb="1" eb="2">
      <t>ハラ</t>
    </rPh>
    <phoneticPr fontId="10"/>
  </si>
  <si>
    <t>町原</t>
    <rPh sb="0" eb="1">
      <t>マチ</t>
    </rPh>
    <rPh sb="1" eb="2">
      <t>ハラ</t>
    </rPh>
    <phoneticPr fontId="10"/>
  </si>
  <si>
    <t>出早</t>
    <rPh sb="0" eb="1">
      <t>デ</t>
    </rPh>
    <rPh sb="1" eb="2">
      <t>ハヤ</t>
    </rPh>
    <phoneticPr fontId="10"/>
  </si>
  <si>
    <t>鳥屋</t>
    <rPh sb="0" eb="1">
      <t>トリ</t>
    </rPh>
    <rPh sb="1" eb="2">
      <t>ヤ</t>
    </rPh>
    <phoneticPr fontId="10"/>
  </si>
  <si>
    <t>沖</t>
    <rPh sb="0" eb="1">
      <t>オキ</t>
    </rPh>
    <phoneticPr fontId="10"/>
  </si>
  <si>
    <t>中島</t>
    <rPh sb="0" eb="2">
      <t>ナカジマ</t>
    </rPh>
    <phoneticPr fontId="10"/>
  </si>
  <si>
    <t>七ヶ</t>
    <rPh sb="0" eb="1">
      <t>シチ</t>
    </rPh>
    <phoneticPr fontId="10"/>
  </si>
  <si>
    <t>片羽</t>
    <rPh sb="0" eb="1">
      <t>カタ</t>
    </rPh>
    <rPh sb="1" eb="2">
      <t>ハネ</t>
    </rPh>
    <phoneticPr fontId="10"/>
  </si>
  <si>
    <t>堀之内</t>
    <rPh sb="0" eb="3">
      <t>ホリノウチ</t>
    </rPh>
    <phoneticPr fontId="10"/>
  </si>
  <si>
    <t>市之瀬</t>
    <rPh sb="0" eb="1">
      <t>シ</t>
    </rPh>
    <rPh sb="1" eb="2">
      <t>ノ</t>
    </rPh>
    <rPh sb="2" eb="3">
      <t>セ</t>
    </rPh>
    <phoneticPr fontId="10"/>
  </si>
  <si>
    <t>下本入</t>
    <rPh sb="0" eb="1">
      <t>シタ</t>
    </rPh>
    <rPh sb="1" eb="2">
      <t>ホン</t>
    </rPh>
    <rPh sb="2" eb="3">
      <t>イ</t>
    </rPh>
    <phoneticPr fontId="10"/>
  </si>
  <si>
    <t>権現</t>
    <rPh sb="0" eb="2">
      <t>ゴンゲン</t>
    </rPh>
    <phoneticPr fontId="10"/>
  </si>
  <si>
    <t>下小寺尾</t>
    <rPh sb="0" eb="1">
      <t>シタ</t>
    </rPh>
    <rPh sb="1" eb="2">
      <t>コ</t>
    </rPh>
    <rPh sb="2" eb="4">
      <t>テラオ</t>
    </rPh>
    <phoneticPr fontId="10"/>
  </si>
  <si>
    <t>上小寺尾</t>
    <rPh sb="0" eb="1">
      <t>ウエ</t>
    </rPh>
    <rPh sb="1" eb="2">
      <t>コ</t>
    </rPh>
    <rPh sb="2" eb="4">
      <t>テラオ</t>
    </rPh>
    <phoneticPr fontId="10"/>
  </si>
  <si>
    <t>唐沢小原</t>
    <rPh sb="0" eb="2">
      <t>カラサワ</t>
    </rPh>
    <rPh sb="2" eb="4">
      <t>コハラ</t>
    </rPh>
    <phoneticPr fontId="10"/>
  </si>
  <si>
    <t>築地原</t>
    <rPh sb="0" eb="2">
      <t>ツキジ</t>
    </rPh>
    <rPh sb="2" eb="3">
      <t>ハラ</t>
    </rPh>
    <phoneticPr fontId="10"/>
  </si>
  <si>
    <t>大布施巣栗</t>
    <rPh sb="0" eb="1">
      <t>ダイ</t>
    </rPh>
    <rPh sb="1" eb="3">
      <t>フセ</t>
    </rPh>
    <rPh sb="3" eb="4">
      <t>ス</t>
    </rPh>
    <rPh sb="4" eb="5">
      <t>クリ</t>
    </rPh>
    <phoneticPr fontId="10"/>
  </si>
  <si>
    <t>西武</t>
    <rPh sb="0" eb="2">
      <t>セイブ</t>
    </rPh>
    <phoneticPr fontId="10"/>
  </si>
  <si>
    <t>小沢根</t>
    <rPh sb="0" eb="2">
      <t>オザワ</t>
    </rPh>
    <rPh sb="2" eb="3">
      <t>ネ</t>
    </rPh>
    <phoneticPr fontId="10"/>
  </si>
  <si>
    <t>余里</t>
    <rPh sb="0" eb="1">
      <t>ヨ</t>
    </rPh>
    <rPh sb="1" eb="2">
      <t>サト</t>
    </rPh>
    <phoneticPr fontId="10"/>
  </si>
  <si>
    <t>準世帯</t>
    <rPh sb="0" eb="1">
      <t>ジュン</t>
    </rPh>
    <rPh sb="1" eb="3">
      <t>セタイ</t>
    </rPh>
    <phoneticPr fontId="10"/>
  </si>
  <si>
    <t>25　自治会別の世帯数及び人口（住民基本台帳人口）</t>
    <rPh sb="3" eb="6">
      <t>ジチカイ</t>
    </rPh>
    <rPh sb="6" eb="7">
      <t>ベツ</t>
    </rPh>
    <rPh sb="22" eb="24">
      <t>ジンコウ</t>
    </rPh>
    <phoneticPr fontId="2"/>
  </si>
  <si>
    <t>25　自治会別の世帯数及び人口（住民基本台帳人口）　－続き－</t>
    <rPh sb="3" eb="6">
      <t>ジチカイ</t>
    </rPh>
    <rPh sb="6" eb="7">
      <t>ベツ</t>
    </rPh>
    <rPh sb="22" eb="24">
      <t>ジンコウ</t>
    </rPh>
    <rPh sb="27" eb="28">
      <t>ツヅ</t>
    </rPh>
    <phoneticPr fontId="2"/>
  </si>
  <si>
    <t>総数</t>
    <rPh sb="0" eb="2">
      <t>ソウスウ</t>
    </rPh>
    <phoneticPr fontId="4"/>
  </si>
  <si>
    <t>100以上</t>
    <rPh sb="3" eb="5">
      <t>イジョウ</t>
    </rPh>
    <phoneticPr fontId="4"/>
  </si>
  <si>
    <t>19　従業地による産業大分類､年齢（5歳階級）別15歳以上就業者数</t>
    <phoneticPr fontId="4"/>
  </si>
  <si>
    <t>18　15歳以上人口の労働力状態</t>
    <phoneticPr fontId="4"/>
  </si>
  <si>
    <t>地域全体</t>
    <rPh sb="0" eb="2">
      <t>チイキ</t>
    </rPh>
    <rPh sb="2" eb="4">
      <t>ゼンタイ</t>
    </rPh>
    <phoneticPr fontId="4"/>
  </si>
  <si>
    <t>流入人口
（15歳以上）</t>
    <rPh sb="0" eb="2">
      <t>リュウニュウ</t>
    </rPh>
    <rPh sb="2" eb="4">
      <t>ジンコウ</t>
    </rPh>
    <rPh sb="8" eb="9">
      <t>サイ</t>
    </rPh>
    <rPh sb="9" eb="11">
      <t>イジョウ</t>
    </rPh>
    <phoneticPr fontId="4"/>
  </si>
  <si>
    <t>流出人口
（15歳以上）</t>
    <rPh sb="0" eb="2">
      <t>リュウシュツ</t>
    </rPh>
    <rPh sb="2" eb="4">
      <t>ジンコウ</t>
    </rPh>
    <rPh sb="8" eb="9">
      <t>サイ</t>
    </rPh>
    <rPh sb="9" eb="11">
      <t>イジョウ</t>
    </rPh>
    <phoneticPr fontId="4"/>
  </si>
  <si>
    <t>各人口中に占める割合</t>
    <phoneticPr fontId="4"/>
  </si>
  <si>
    <t>9　男女別5歳階級別人口の推移</t>
    <phoneticPr fontId="4"/>
  </si>
  <si>
    <t>9　男女別5歳階級別人口の推移　－続き－</t>
    <rPh sb="17" eb="18">
      <t>ツヅ</t>
    </rPh>
    <phoneticPr fontId="4"/>
  </si>
  <si>
    <t>平成27年</t>
    <rPh sb="0" eb="2">
      <t>ヘイセイ</t>
    </rPh>
    <rPh sb="4" eb="5">
      <t>ネン</t>
    </rPh>
    <phoneticPr fontId="4"/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</si>
  <si>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</si>
  <si>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総数</t>
    <phoneticPr fontId="4"/>
  </si>
  <si>
    <t>平成27年</t>
    <rPh sb="0" eb="2">
      <t>ヘイセイ</t>
    </rPh>
    <rPh sb="4" eb="5">
      <t>ネン</t>
    </rPh>
    <phoneticPr fontId="1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</si>
  <si>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4"/>
  </si>
  <si>
    <t>100歳以上</t>
  </si>
  <si>
    <t>100歳以上</t>
    <phoneticPr fontId="4"/>
  </si>
  <si>
    <t>90～94歳</t>
  </si>
  <si>
    <t>90～94歳</t>
    <phoneticPr fontId="4"/>
  </si>
  <si>
    <t>95～99歳</t>
  </si>
  <si>
    <t>95～99歳</t>
    <phoneticPr fontId="4"/>
  </si>
  <si>
    <t>東信地区</t>
    <phoneticPr fontId="4"/>
  </si>
  <si>
    <t>その他の増減</t>
    <rPh sb="2" eb="3">
      <t>タ</t>
    </rPh>
    <rPh sb="4" eb="6">
      <t>ゾウゲン</t>
    </rPh>
    <phoneticPr fontId="4"/>
  </si>
  <si>
    <t>12　人口動態（社会動態、その他の増減）</t>
    <rPh sb="3" eb="5">
      <t>ジンコウ</t>
    </rPh>
    <rPh sb="5" eb="7">
      <t>ドウタイ</t>
    </rPh>
    <rPh sb="8" eb="10">
      <t>シャカイ</t>
    </rPh>
    <rPh sb="10" eb="12">
      <t>ドウタイ</t>
    </rPh>
    <rPh sb="15" eb="16">
      <t>タ</t>
    </rPh>
    <rPh sb="17" eb="19">
      <t>ゾウゲン</t>
    </rPh>
    <phoneticPr fontId="4"/>
  </si>
  <si>
    <t>（注）　1　その他の増減＝職権記載－職権消除</t>
    <rPh sb="1" eb="2">
      <t>チュウ</t>
    </rPh>
    <rPh sb="8" eb="9">
      <t>タ</t>
    </rPh>
    <rPh sb="10" eb="12">
      <t>ゾウゲン</t>
    </rPh>
    <rPh sb="13" eb="15">
      <t>ショッケン</t>
    </rPh>
    <rPh sb="15" eb="17">
      <t>キサイ</t>
    </rPh>
    <rPh sb="18" eb="20">
      <t>ショッケン</t>
    </rPh>
    <rPh sb="20" eb="22">
      <t>ショウジョ</t>
    </rPh>
    <phoneticPr fontId="1"/>
  </si>
  <si>
    <t>（注）　その他の増減＝職権記載－職権消除</t>
    <rPh sb="1" eb="2">
      <t>チュウ</t>
    </rPh>
    <phoneticPr fontId="1"/>
  </si>
  <si>
    <t>小泉</t>
    <rPh sb="0" eb="2">
      <t>コイズミ</t>
    </rPh>
    <phoneticPr fontId="4"/>
  </si>
  <si>
    <t>下本入</t>
  </si>
  <si>
    <t>上本入</t>
  </si>
  <si>
    <t>東部</t>
    <rPh sb="0" eb="2">
      <t>トウブ</t>
    </rPh>
    <phoneticPr fontId="4"/>
  </si>
  <si>
    <t>南部</t>
    <rPh sb="0" eb="2">
      <t>ナンブ</t>
    </rPh>
    <phoneticPr fontId="4"/>
  </si>
  <si>
    <t>中央</t>
    <rPh sb="0" eb="2">
      <t>チュウオウ</t>
    </rPh>
    <phoneticPr fontId="4"/>
  </si>
  <si>
    <t>北部</t>
    <rPh sb="0" eb="2">
      <t>ホクブ</t>
    </rPh>
    <phoneticPr fontId="4"/>
  </si>
  <si>
    <t>西部</t>
    <rPh sb="0" eb="2">
      <t>セイブ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</si>
  <si>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</si>
  <si>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</si>
  <si>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</si>
  <si>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</si>
  <si>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</si>
  <si>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平成28年</t>
    <rPh sb="0" eb="2">
      <t>ヘイセイ</t>
    </rPh>
    <rPh sb="4" eb="5">
      <t>ネン</t>
    </rPh>
    <phoneticPr fontId="4"/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</si>
  <si>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</si>
  <si>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</si>
  <si>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</si>
  <si>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</si>
  <si>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</si>
  <si>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</si>
  <si>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</si>
  <si>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</si>
  <si>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</si>
  <si>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</si>
  <si>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</si>
  <si>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</si>
  <si>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</si>
  <si>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</si>
  <si>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</si>
  <si>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</si>
  <si>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</si>
  <si>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</si>
  <si>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</si>
  <si>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産業大分類別15歳以上就業者数の推移　　　－続き－</t>
    <rPh sb="22" eb="23">
      <t>ツヅ</t>
    </rPh>
    <phoneticPr fontId="4"/>
  </si>
  <si>
    <t>農業，林業</t>
    <phoneticPr fontId="4"/>
  </si>
  <si>
    <t>　　うち農業</t>
    <phoneticPr fontId="4"/>
  </si>
  <si>
    <t>漁業</t>
    <phoneticPr fontId="4"/>
  </si>
  <si>
    <t>鉱業，採石業，砂利採取業</t>
    <phoneticPr fontId="4"/>
  </si>
  <si>
    <t>建設業</t>
    <phoneticPr fontId="4"/>
  </si>
  <si>
    <t>製造業</t>
    <phoneticPr fontId="4"/>
  </si>
  <si>
    <t>電気・ガス・熱供給・水道業</t>
    <phoneticPr fontId="4"/>
  </si>
  <si>
    <t>情報通信業</t>
    <phoneticPr fontId="4"/>
  </si>
  <si>
    <t>運輸業，郵便業</t>
    <phoneticPr fontId="4"/>
  </si>
  <si>
    <t>卸売業，小売業</t>
    <phoneticPr fontId="4"/>
  </si>
  <si>
    <t>金融業，保険業</t>
    <phoneticPr fontId="4"/>
  </si>
  <si>
    <t>不動産業，物品賃貸業</t>
    <phoneticPr fontId="4"/>
  </si>
  <si>
    <t>学術研究，専門・技術サービス業</t>
    <phoneticPr fontId="4"/>
  </si>
  <si>
    <t>宿泊業，飲食サービス業</t>
    <phoneticPr fontId="4"/>
  </si>
  <si>
    <t>生活関連サービス業，娯楽業</t>
    <phoneticPr fontId="4"/>
  </si>
  <si>
    <t>教育，学習支援業</t>
    <phoneticPr fontId="4"/>
  </si>
  <si>
    <t>医療，福祉</t>
    <phoneticPr fontId="4"/>
  </si>
  <si>
    <t>複合サービス事業</t>
    <phoneticPr fontId="4"/>
  </si>
  <si>
    <t>サービス業（他に分類されないもの）</t>
    <phoneticPr fontId="4"/>
  </si>
  <si>
    <t>公務（他に分類されるものを除く）</t>
    <phoneticPr fontId="4"/>
  </si>
  <si>
    <t>分類不能の産業</t>
    <phoneticPr fontId="4"/>
  </si>
  <si>
    <t>産　　業　　大　　分　　類</t>
    <rPh sb="0" eb="1">
      <t>サン</t>
    </rPh>
    <rPh sb="3" eb="4">
      <t>ギョウ</t>
    </rPh>
    <rPh sb="6" eb="7">
      <t>ダイ</t>
    </rPh>
    <rPh sb="9" eb="10">
      <t>ブン</t>
    </rPh>
    <rPh sb="12" eb="13">
      <t>タグイ</t>
    </rPh>
    <phoneticPr fontId="2"/>
  </si>
  <si>
    <t>平成29年</t>
    <rPh sb="0" eb="2">
      <t>ヘイセイ</t>
    </rPh>
    <rPh sb="4" eb="5">
      <t>ネン</t>
    </rPh>
    <phoneticPr fontId="4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</si>
  <si>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</si>
  <si>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</si>
  <si>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</si>
  <si>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</si>
  <si>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</si>
  <si>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</si>
  <si>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</si>
  <si>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</si>
  <si>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</si>
  <si>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</si>
  <si>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</si>
  <si>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</si>
  <si>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</si>
  <si>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</si>
  <si>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</si>
  <si>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</si>
  <si>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</si>
  <si>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</si>
  <si>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</si>
  <si>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</si>
  <si>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　　　　東信地区は、上小地区、小諸市、佐久市、南佐久郡、北佐久郡。</t>
    <rPh sb="6" eb="8">
      <t>チク</t>
    </rPh>
    <rPh sb="15" eb="18">
      <t>コモロシ</t>
    </rPh>
    <rPh sb="19" eb="22">
      <t>サクシ</t>
    </rPh>
    <rPh sb="23" eb="26">
      <t>ミナミサク</t>
    </rPh>
    <rPh sb="26" eb="27">
      <t>グン</t>
    </rPh>
    <rPh sb="28" eb="29">
      <t>キタ</t>
    </rPh>
    <phoneticPr fontId="2"/>
  </si>
  <si>
    <t>　　　　上小地区は、上田市、東御市、小県郡。</t>
    <rPh sb="4" eb="5">
      <t>ジョウ</t>
    </rPh>
    <rPh sb="5" eb="6">
      <t>ショウ</t>
    </rPh>
    <rPh sb="6" eb="8">
      <t>チク</t>
    </rPh>
    <rPh sb="10" eb="13">
      <t>ウエダシ</t>
    </rPh>
    <rPh sb="14" eb="15">
      <t>ヒガシ</t>
    </rPh>
    <rPh sb="15" eb="16">
      <t>オン</t>
    </rPh>
    <rPh sb="16" eb="17">
      <t>シ</t>
    </rPh>
    <rPh sb="18" eb="20">
      <t>チイサガタ</t>
    </rPh>
    <rPh sb="20" eb="21">
      <t>グン</t>
    </rPh>
    <phoneticPr fontId="2"/>
  </si>
  <si>
    <t>　　　　小県郡は、青木村、長和町。</t>
    <rPh sb="4" eb="6">
      <t>チイサガタ</t>
    </rPh>
    <rPh sb="6" eb="7">
      <t>グン</t>
    </rPh>
    <rPh sb="9" eb="12">
      <t>アオキムラ</t>
    </rPh>
    <rPh sb="13" eb="14">
      <t>ナガ</t>
    </rPh>
    <rPh sb="14" eb="15">
      <t>ワ</t>
    </rPh>
    <rPh sb="15" eb="16">
      <t>マチ</t>
    </rPh>
    <phoneticPr fontId="2"/>
  </si>
  <si>
    <t>平成30年</t>
    <rPh sb="0" eb="2">
      <t>ヘイセイ</t>
    </rPh>
    <rPh sb="4" eb="5">
      <t>ネン</t>
    </rPh>
    <phoneticPr fontId="4"/>
  </si>
  <si>
    <t>長瀬中央</t>
    <rPh sb="0" eb="2">
      <t>ナガセ</t>
    </rPh>
    <rPh sb="2" eb="4">
      <t>チュウオウ</t>
    </rPh>
    <phoneticPr fontId="10"/>
  </si>
  <si>
    <t>二の丸</t>
    <rPh sb="0" eb="1">
      <t>ニ</t>
    </rPh>
    <rPh sb="2" eb="3">
      <t>マル</t>
    </rPh>
    <phoneticPr fontId="4"/>
  </si>
  <si>
    <t>令和元年</t>
    <rPh sb="0" eb="3">
      <t>レイワモト</t>
    </rPh>
    <rPh sb="3" eb="4">
      <t>ネン</t>
    </rPh>
    <phoneticPr fontId="4"/>
  </si>
  <si>
    <t>北原</t>
    <rPh sb="0" eb="2">
      <t>キタハラ</t>
    </rPh>
    <phoneticPr fontId="10"/>
  </si>
  <si>
    <t>令和 2年</t>
    <rPh sb="0" eb="2">
      <t>レイワ</t>
    </rPh>
    <rPh sb="4" eb="5">
      <t>ネン</t>
    </rPh>
    <phoneticPr fontId="4"/>
  </si>
  <si>
    <t>第21回国勢調査</t>
    <rPh sb="0" eb="1">
      <t>ダイ</t>
    </rPh>
    <rPh sb="3" eb="4">
      <t>カイ</t>
    </rPh>
    <rPh sb="4" eb="6">
      <t>コクセイ</t>
    </rPh>
    <rPh sb="6" eb="8">
      <t>チョウサ</t>
    </rPh>
    <phoneticPr fontId="4"/>
  </si>
  <si>
    <t>令和2年10月1日現在</t>
    <rPh sb="0" eb="2">
      <t>レイワ</t>
    </rPh>
    <rPh sb="6" eb="7">
      <t>ガツ</t>
    </rPh>
    <rPh sb="8" eb="9">
      <t>ニチ</t>
    </rPh>
    <rPh sb="9" eb="11">
      <t>ゲンザイ</t>
    </rPh>
    <phoneticPr fontId="4"/>
  </si>
  <si>
    <t>令和2年</t>
    <rPh sb="0" eb="2">
      <t>レイワ</t>
    </rPh>
    <rPh sb="3" eb="4">
      <t>ネン</t>
    </rPh>
    <phoneticPr fontId="4"/>
  </si>
  <si>
    <t>H22</t>
  </si>
  <si>
    <t>H27</t>
  </si>
  <si>
    <t>R2</t>
    <phoneticPr fontId="4"/>
  </si>
  <si>
    <t>（注）　面積は、国土地理院「令和2年全国都道府県市区町村別面積調」による。ただし、上田・丸子</t>
    <rPh sb="1" eb="2">
      <t>チュウ</t>
    </rPh>
    <rPh sb="14" eb="16">
      <t>レイワ</t>
    </rPh>
    <rPh sb="42" eb="43">
      <t>タ</t>
    </rPh>
    <rPh sb="44" eb="46">
      <t>マルコ</t>
    </rPh>
    <phoneticPr fontId="1"/>
  </si>
  <si>
    <t>　　　　・真田・武石地域の面積は、「平成18年全国都道府県市区町村別面積調」による。</t>
    <rPh sb="5" eb="7">
      <t>サナダ</t>
    </rPh>
    <rPh sb="8" eb="10">
      <t>タケシ</t>
    </rPh>
    <rPh sb="10" eb="12">
      <t>チイキ</t>
    </rPh>
    <rPh sb="13" eb="15">
      <t>メンセキ</t>
    </rPh>
    <phoneticPr fontId="4"/>
  </si>
  <si>
    <t>令和 3年</t>
    <rPh sb="0" eb="2">
      <t>レイワ</t>
    </rPh>
    <rPh sb="4" eb="5">
      <t>ネン</t>
    </rPh>
    <phoneticPr fontId="4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</si>
  <si>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</si>
  <si>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各人口中に占める割合</t>
  </si>
  <si>
    <t>R2</t>
  </si>
  <si>
    <t>％</t>
  </si>
  <si>
    <t>令和 2年</t>
    <rPh sb="0" eb="2">
      <t>レイワ</t>
    </rPh>
    <rPh sb="4" eb="5">
      <t>ネン</t>
    </rPh>
    <phoneticPr fontId="1"/>
  </si>
  <si>
    <t>令和 4年</t>
    <rPh sb="0" eb="2">
      <t>レイワ</t>
    </rPh>
    <rPh sb="4" eb="5">
      <t>ネン</t>
    </rPh>
    <phoneticPr fontId="4"/>
  </si>
  <si>
    <t>資料 ： 政策企画課</t>
    <rPh sb="5" eb="7">
      <t>セイサク</t>
    </rPh>
    <rPh sb="7" eb="9">
      <t>キカク</t>
    </rPh>
    <rPh sb="9" eb="10">
      <t>カ</t>
    </rPh>
    <phoneticPr fontId="4"/>
  </si>
  <si>
    <t>令和 5年</t>
    <rPh sb="0" eb="2">
      <t>レイワ</t>
    </rPh>
    <rPh sb="4" eb="5">
      <t>ネン</t>
    </rPh>
    <phoneticPr fontId="4"/>
  </si>
  <si>
    <t>世帯数</t>
  </si>
  <si>
    <t>合計</t>
  </si>
  <si>
    <t>準世帯</t>
  </si>
  <si>
    <t>平井</t>
  </si>
  <si>
    <t>腰越</t>
  </si>
  <si>
    <t>中丸子</t>
  </si>
  <si>
    <t>下丸子</t>
  </si>
  <si>
    <t>御嶽堂</t>
  </si>
  <si>
    <t>藤原田</t>
  </si>
  <si>
    <t>手塚</t>
  </si>
  <si>
    <t>男性数</t>
  </si>
  <si>
    <t>女性数</t>
  </si>
  <si>
    <t>踏入</t>
  </si>
  <si>
    <t>泉町</t>
  </si>
  <si>
    <t>上常田</t>
  </si>
  <si>
    <t>中常田</t>
  </si>
  <si>
    <t>下常田</t>
  </si>
  <si>
    <t>北常田</t>
  </si>
  <si>
    <t>常入</t>
  </si>
  <si>
    <t>材木町</t>
  </si>
  <si>
    <t>東　部</t>
  </si>
  <si>
    <t>北天神町</t>
  </si>
  <si>
    <t>南天神町</t>
  </si>
  <si>
    <t>泉平</t>
  </si>
  <si>
    <t>天神の杜</t>
    <rPh sb="0" eb="2">
      <t>テンジン</t>
    </rPh>
    <rPh sb="3" eb="4">
      <t>モリ</t>
    </rPh>
    <phoneticPr fontId="17"/>
  </si>
  <si>
    <t>鷹匠町</t>
  </si>
  <si>
    <t>本町</t>
  </si>
  <si>
    <t>松尾町</t>
  </si>
  <si>
    <t>末広町</t>
  </si>
  <si>
    <t>大手町</t>
  </si>
  <si>
    <t>南　部</t>
  </si>
  <si>
    <t>横町</t>
  </si>
  <si>
    <t>海野町</t>
  </si>
  <si>
    <t>丸堀町</t>
  </si>
  <si>
    <t>原町</t>
  </si>
  <si>
    <t>馬場町</t>
  </si>
  <si>
    <t>袋町</t>
  </si>
  <si>
    <t>木町</t>
  </si>
  <si>
    <t>北大手町</t>
  </si>
  <si>
    <t>田町</t>
  </si>
  <si>
    <t>中　央</t>
  </si>
  <si>
    <t>柳町</t>
  </si>
  <si>
    <t>上紺屋町</t>
  </si>
  <si>
    <t>鍛冶町</t>
  </si>
  <si>
    <t>上鍛冶町</t>
  </si>
  <si>
    <t>上川原柳町</t>
  </si>
  <si>
    <t>下川原柳町</t>
  </si>
  <si>
    <t>愛宕町</t>
  </si>
  <si>
    <t>上房山</t>
  </si>
  <si>
    <t>下房山</t>
  </si>
  <si>
    <t>新田</t>
  </si>
  <si>
    <t>蛇沢</t>
  </si>
  <si>
    <t>山口</t>
  </si>
  <si>
    <t>北　部</t>
  </si>
  <si>
    <t>下紺屋町</t>
  </si>
  <si>
    <t>緑が丘</t>
  </si>
  <si>
    <t>鎌原</t>
  </si>
  <si>
    <t>新屋</t>
  </si>
  <si>
    <t>緑が丘北</t>
  </si>
  <si>
    <t>緑が丘西</t>
  </si>
  <si>
    <t>城北</t>
  </si>
  <si>
    <t>西脇</t>
  </si>
  <si>
    <t>諏訪部</t>
  </si>
  <si>
    <t>生塚</t>
  </si>
  <si>
    <t>常磐町</t>
  </si>
  <si>
    <t>西　部</t>
  </si>
  <si>
    <t>三好町</t>
  </si>
  <si>
    <t>千曲町</t>
  </si>
  <si>
    <t>中村</t>
  </si>
  <si>
    <t>朝日ヶ丘</t>
  </si>
  <si>
    <t>須川</t>
  </si>
  <si>
    <t>城　下</t>
  </si>
  <si>
    <t>塩　尻</t>
  </si>
  <si>
    <t>川辺町</t>
  </si>
  <si>
    <t>倉升</t>
  </si>
  <si>
    <t>東築地</t>
  </si>
  <si>
    <t>半過</t>
  </si>
  <si>
    <t>川辺・泉田</t>
  </si>
  <si>
    <t>下青木</t>
  </si>
  <si>
    <t>みすず台南</t>
  </si>
  <si>
    <t>みすず台北</t>
  </si>
  <si>
    <t>上青木</t>
  </si>
  <si>
    <t>梅が丘</t>
  </si>
  <si>
    <t>久保林</t>
  </si>
  <si>
    <t>黒坪</t>
  </si>
  <si>
    <t>上沢</t>
  </si>
  <si>
    <t>下堀</t>
  </si>
  <si>
    <t>上堀</t>
  </si>
  <si>
    <t>神　川</t>
  </si>
  <si>
    <t>畑山</t>
  </si>
  <si>
    <t>伊勢山</t>
  </si>
  <si>
    <t>富士見台</t>
  </si>
  <si>
    <t>住吉が丘</t>
  </si>
  <si>
    <t>神科新屋</t>
  </si>
  <si>
    <t>野竹</t>
  </si>
  <si>
    <t>西野竹</t>
  </si>
  <si>
    <t>笹井</t>
  </si>
  <si>
    <t>川原</t>
  </si>
  <si>
    <t>岩門</t>
  </si>
  <si>
    <t>染屋</t>
  </si>
  <si>
    <t>金井</t>
  </si>
  <si>
    <t>大久保</t>
  </si>
  <si>
    <t>長島</t>
  </si>
  <si>
    <t>金剛寺</t>
  </si>
  <si>
    <t>神　科</t>
  </si>
  <si>
    <t>森</t>
  </si>
  <si>
    <t>大日木</t>
  </si>
  <si>
    <t>長入</t>
  </si>
  <si>
    <t>宮之上</t>
  </si>
  <si>
    <t>小井田</t>
  </si>
  <si>
    <t>中吉田</t>
  </si>
  <si>
    <t>町吉田</t>
  </si>
  <si>
    <t>桜台</t>
  </si>
  <si>
    <t>下吉田</t>
  </si>
  <si>
    <t>下郷</t>
  </si>
  <si>
    <t>岩清水</t>
  </si>
  <si>
    <t>矢沢</t>
  </si>
  <si>
    <t>赤坂</t>
  </si>
  <si>
    <t>豊　殿</t>
  </si>
  <si>
    <t>下本郷</t>
  </si>
  <si>
    <t>東五加</t>
  </si>
  <si>
    <t>上本郷</t>
  </si>
  <si>
    <t>上小島</t>
  </si>
  <si>
    <t>下小島</t>
  </si>
  <si>
    <t>学海南</t>
  </si>
  <si>
    <t>学海北</t>
  </si>
  <si>
    <t>八舞</t>
  </si>
  <si>
    <t>セレーノ八木沢</t>
  </si>
  <si>
    <t>下組</t>
  </si>
  <si>
    <t>富士山中組</t>
  </si>
  <si>
    <t>奈良尾</t>
  </si>
  <si>
    <t>平井寺</t>
  </si>
  <si>
    <t>鈴子</t>
  </si>
  <si>
    <t>石神</t>
  </si>
  <si>
    <t>柳沢</t>
  </si>
  <si>
    <t>桜</t>
  </si>
  <si>
    <t>塩田新町</t>
  </si>
  <si>
    <t>東前山</t>
  </si>
  <si>
    <t>西前山</t>
  </si>
  <si>
    <t>分去</t>
  </si>
  <si>
    <t>大湯</t>
  </si>
  <si>
    <t>院内</t>
  </si>
  <si>
    <t>上手</t>
  </si>
  <si>
    <t>別　所</t>
  </si>
  <si>
    <t>浦野南団地</t>
    <rPh sb="2" eb="3">
      <t>ミナミ</t>
    </rPh>
    <rPh sb="3" eb="5">
      <t>ダンチ</t>
    </rPh>
    <phoneticPr fontId="17"/>
  </si>
  <si>
    <t>藤之木</t>
  </si>
  <si>
    <t>ひばりヶ丘</t>
  </si>
  <si>
    <t>川　西</t>
  </si>
  <si>
    <t>準世帯計</t>
    <rPh sb="3" eb="4">
      <t>ケイ</t>
    </rPh>
    <phoneticPr fontId="17"/>
  </si>
  <si>
    <t>西内(鹿教湯地区)</t>
    <rPh sb="3" eb="9">
      <t>カケユ</t>
    </rPh>
    <phoneticPr fontId="17"/>
  </si>
  <si>
    <t>西内(西内地区)</t>
    <rPh sb="3" eb="5">
      <t>ニシウチ</t>
    </rPh>
    <rPh sb="5" eb="7">
      <t>チク</t>
    </rPh>
    <phoneticPr fontId="17"/>
  </si>
  <si>
    <t>荻窪</t>
  </si>
  <si>
    <t>和子</t>
  </si>
  <si>
    <t>下和子</t>
  </si>
  <si>
    <t>辰ノ口</t>
  </si>
  <si>
    <t>三反田</t>
  </si>
  <si>
    <t>海戸</t>
  </si>
  <si>
    <t>沢田</t>
  </si>
  <si>
    <t>八日町</t>
  </si>
  <si>
    <t>飯沼</t>
  </si>
  <si>
    <t>茂沢</t>
  </si>
  <si>
    <t>尾野山</t>
  </si>
  <si>
    <t>北原</t>
    <rPh sb="0" eb="2">
      <t>キタハラ</t>
    </rPh>
    <phoneticPr fontId="17"/>
  </si>
  <si>
    <t>上長瀬</t>
  </si>
  <si>
    <t>長瀬中央</t>
    <rPh sb="0" eb="2">
      <t>ナガセ</t>
    </rPh>
    <rPh sb="2" eb="4">
      <t>チュウオウ</t>
    </rPh>
    <phoneticPr fontId="17"/>
  </si>
  <si>
    <t>下長瀬</t>
  </si>
  <si>
    <t>石井</t>
  </si>
  <si>
    <t>坂井</t>
  </si>
  <si>
    <t>郷仕川原</t>
  </si>
  <si>
    <t>南方</t>
  </si>
  <si>
    <t>丸　子</t>
  </si>
  <si>
    <t>菅平</t>
  </si>
  <si>
    <t>大日向</t>
  </si>
  <si>
    <t>角間</t>
  </si>
  <si>
    <t>横沢</t>
  </si>
  <si>
    <t>真田</t>
  </si>
  <si>
    <t>十林寺</t>
  </si>
  <si>
    <t>石舟</t>
  </si>
  <si>
    <t>戸沢</t>
  </si>
  <si>
    <t>横尾</t>
  </si>
  <si>
    <t>四日市</t>
  </si>
  <si>
    <t>入軽井沢</t>
  </si>
  <si>
    <t>岡保</t>
  </si>
  <si>
    <t>傍陽中組</t>
  </si>
  <si>
    <t>大庭</t>
  </si>
  <si>
    <t>曲尾</t>
  </si>
  <si>
    <t>萩</t>
  </si>
  <si>
    <t>田中</t>
  </si>
  <si>
    <t>下横道</t>
  </si>
  <si>
    <t>中横道</t>
  </si>
  <si>
    <t>上横道</t>
  </si>
  <si>
    <t>穴沢</t>
  </si>
  <si>
    <t>三島平</t>
  </si>
  <si>
    <t>上原</t>
  </si>
  <si>
    <t>下郷沢</t>
  </si>
  <si>
    <t>小玉上郷沢</t>
  </si>
  <si>
    <t>赤井</t>
  </si>
  <si>
    <t>下塚</t>
  </si>
  <si>
    <t>竹室</t>
  </si>
  <si>
    <t>荒井</t>
  </si>
  <si>
    <t>中原</t>
  </si>
  <si>
    <t>表木</t>
  </si>
  <si>
    <t>大畑</t>
  </si>
  <si>
    <t>下原</t>
  </si>
  <si>
    <t>町原</t>
  </si>
  <si>
    <t>出早</t>
  </si>
  <si>
    <t>真　田</t>
  </si>
  <si>
    <t>鳥屋</t>
  </si>
  <si>
    <t>沖</t>
  </si>
  <si>
    <t>中島</t>
  </si>
  <si>
    <t>七ヶ</t>
  </si>
  <si>
    <t>片羽</t>
  </si>
  <si>
    <t>堀之内</t>
    <rPh sb="1" eb="2">
      <t>ノ</t>
    </rPh>
    <phoneticPr fontId="17"/>
  </si>
  <si>
    <t>市之瀬</t>
  </si>
  <si>
    <t>権現</t>
  </si>
  <si>
    <t>下小寺尾</t>
  </si>
  <si>
    <t>上小寺尾</t>
  </si>
  <si>
    <t>唐沢小原</t>
    <rPh sb="2" eb="4">
      <t>コハラ</t>
    </rPh>
    <phoneticPr fontId="17"/>
  </si>
  <si>
    <t>築地原</t>
  </si>
  <si>
    <t>大布施巣栗</t>
  </si>
  <si>
    <t>西武</t>
  </si>
  <si>
    <t>小沢根</t>
  </si>
  <si>
    <t>余里</t>
  </si>
  <si>
    <t>武　石</t>
  </si>
  <si>
    <t>総数</t>
    <rPh sb="1" eb="2">
      <t>スウ</t>
    </rPh>
    <phoneticPr fontId="4"/>
  </si>
  <si>
    <t>薮合</t>
    <phoneticPr fontId="4"/>
  </si>
  <si>
    <t>薮合</t>
    <phoneticPr fontId="10"/>
  </si>
  <si>
    <t>西内</t>
    <rPh sb="0" eb="2">
      <t>ニシウチ</t>
    </rPh>
    <phoneticPr fontId="4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</si>
  <si>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4"/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</si>
  <si>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4"/>
  </si>
  <si>
    <t>　　　　　　10月1日現在の推計人口1,000人に対する率。</t>
    <rPh sb="14" eb="16">
      <t>スイケイ</t>
    </rPh>
    <rPh sb="16" eb="18">
      <t>ジンコウ</t>
    </rPh>
    <rPh sb="23" eb="24">
      <t>ニン</t>
    </rPh>
    <rPh sb="25" eb="26">
      <t>タイ</t>
    </rPh>
    <rPh sb="28" eb="29">
      <t>リツ</t>
    </rPh>
    <phoneticPr fontId="4"/>
  </si>
  <si>
    <t>　　　　2　出生率・死亡率・自然増加率・転入率・転出率・社会増減率・人口増加率は、</t>
    <rPh sb="6" eb="8">
      <t>シュッショウ</t>
    </rPh>
    <rPh sb="8" eb="9">
      <t>リツ</t>
    </rPh>
    <rPh sb="10" eb="13">
      <t>シボウリツ</t>
    </rPh>
    <rPh sb="14" eb="16">
      <t>シゼン</t>
    </rPh>
    <rPh sb="16" eb="18">
      <t>ゾウカ</t>
    </rPh>
    <rPh sb="18" eb="19">
      <t>リツ</t>
    </rPh>
    <rPh sb="20" eb="22">
      <t>テンニュウ</t>
    </rPh>
    <rPh sb="22" eb="23">
      <t>リツ</t>
    </rPh>
    <rPh sb="24" eb="26">
      <t>テンシュツ</t>
    </rPh>
    <rPh sb="26" eb="27">
      <t>リツ</t>
    </rPh>
    <rPh sb="28" eb="30">
      <t>シャカイ</t>
    </rPh>
    <rPh sb="30" eb="32">
      <t>ゾウゲン</t>
    </rPh>
    <rPh sb="32" eb="33">
      <t>リツ</t>
    </rPh>
    <rPh sb="34" eb="36">
      <t>ジンコウ</t>
    </rPh>
    <rPh sb="36" eb="38">
      <t>ゾウカ</t>
    </rPh>
    <rPh sb="38" eb="39">
      <t>リツ</t>
    </rPh>
    <phoneticPr fontId="4"/>
  </si>
  <si>
    <t>令和 5年10月1日現在</t>
    <rPh sb="0" eb="2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</si>
  <si>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</si>
  <si>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</si>
  <si>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</si>
  <si>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</si>
  <si>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</si>
  <si>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</si>
  <si>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</si>
  <si>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</si>
  <si>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</si>
  <si>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</si>
  <si>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</si>
  <si>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令和元年</t>
    <rPh sb="0" eb="2">
      <t>レイワ</t>
    </rPh>
    <rPh sb="2" eb="4">
      <t>ガンネン</t>
    </rPh>
    <phoneticPr fontId="4"/>
  </si>
  <si>
    <t>令和２年</t>
    <rPh sb="0" eb="2">
      <t>レイワ</t>
    </rPh>
    <rPh sb="3" eb="4">
      <t>ネン</t>
    </rPh>
    <phoneticPr fontId="4"/>
  </si>
  <si>
    <t>令和３年</t>
    <rPh sb="0" eb="2">
      <t>レイワ</t>
    </rPh>
    <rPh sb="3" eb="4">
      <t>ネン</t>
    </rPh>
    <phoneticPr fontId="4"/>
  </si>
  <si>
    <t>令和４年</t>
    <rPh sb="0" eb="2">
      <t>レイワ</t>
    </rPh>
    <rPh sb="3" eb="4">
      <t>ネン</t>
    </rPh>
    <phoneticPr fontId="4"/>
  </si>
  <si>
    <t>令和５年</t>
    <rPh sb="0" eb="2">
      <t>レイワ</t>
    </rPh>
    <rPh sb="3" eb="4">
      <t>ネン</t>
    </rPh>
    <phoneticPr fontId="4"/>
  </si>
  <si>
    <t>１月</t>
    <rPh sb="1" eb="2">
      <t>ガツ</t>
    </rPh>
    <phoneticPr fontId="1"/>
  </si>
  <si>
    <t>令和元年</t>
    <rPh sb="0" eb="2">
      <t>レイワ</t>
    </rPh>
    <rPh sb="2" eb="4">
      <t>ガンネン</t>
    </rPh>
    <phoneticPr fontId="19"/>
  </si>
  <si>
    <t>令和２年</t>
    <rPh sb="0" eb="2">
      <t>レイワ</t>
    </rPh>
    <rPh sb="3" eb="4">
      <t>ネン</t>
    </rPh>
    <phoneticPr fontId="19"/>
  </si>
  <si>
    <t>令和３年</t>
    <rPh sb="0" eb="2">
      <t>レイワ</t>
    </rPh>
    <rPh sb="3" eb="4">
      <t>ネン</t>
    </rPh>
    <phoneticPr fontId="19"/>
  </si>
  <si>
    <t>令和４年</t>
    <rPh sb="0" eb="2">
      <t>レイワ</t>
    </rPh>
    <rPh sb="3" eb="4">
      <t>ネン</t>
    </rPh>
    <phoneticPr fontId="19"/>
  </si>
  <si>
    <t>令和５年</t>
    <rPh sb="0" eb="2">
      <t>レイワ</t>
    </rPh>
    <rPh sb="3" eb="4">
      <t>ネン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</si>
</sst>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;\△#,##0;\-"/>
    <numFmt numFmtId="177" formatCode="#,##0.0;\△#,##0.0;\-"/>
    <numFmt numFmtId="178" formatCode="#,##0.00;\△#,##0.00;\-"/>
    <numFmt numFmtId="179" formatCode="0_);[Red]\(0\)"/>
    <numFmt numFmtId="180" formatCode="[$-411]ggge&quot;年&quot;"/>
    <numFmt numFmtId="181" formatCode="[$-411]ggge&quot;年10月1日現在&quot;"/>
    <numFmt numFmtId="182" formatCode="[$-411]ggge&quot;年&quot;m&quot;月&quot;d&quot;日現在&quot;"/>
    <numFmt numFmtId="183" formatCode="ggge&quot;年&quot;m&quot;月&quot;d&quot;日&quot;"/>
    <numFmt numFmtId="184" formatCode="#,##0.0_ "/>
    <numFmt numFmtId="185" formatCode="#,##0.00_ "/>
    <numFmt numFmtId="186" formatCode="#,##0;[Red]&quot;△ &quot;#,##0"/>
    <numFmt numFmtId="187" formatCode="0_ "/>
  </numFmts>
  <fonts count="2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3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5"/>
      <color theme="3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</borders>
  <cellStyleXfs count="7">
    <xf numFmtId="0" fontId="0" fillId="0" borderId="0"/>
    <xf numFmtId="38" fontId="1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5" fillId="0" borderId="0">
      <alignment vertical="center"/>
    </xf>
    <xf numFmtId="0" fontId="15" fillId="0" borderId="0">
      <alignment vertical="center"/>
    </xf>
    <xf numFmtId="0" fontId="11" fillId="0" borderId="0"/>
  </cellStyleXfs>
  <cellXfs count="251">
    <xf numFmtId="0" fontId="0" fillId="0" borderId="0" xfId="0"/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right" vertical="top"/>
    </xf>
    <xf numFmtId="0" fontId="5" fillId="2" borderId="9" xfId="0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/>
    </xf>
    <xf numFmtId="176" fontId="5" fillId="2" borderId="11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shrinkToFit="1"/>
    </xf>
    <xf numFmtId="177" fontId="5" fillId="2" borderId="0" xfId="0" applyNumberFormat="1" applyFont="1" applyFill="1" applyBorder="1" applyAlignment="1">
      <alignment horizontal="right" vertical="center"/>
    </xf>
    <xf numFmtId="178" fontId="5" fillId="2" borderId="0" xfId="0" applyNumberFormat="1" applyFont="1" applyFill="1" applyBorder="1" applyAlignment="1">
      <alignment horizontal="right" vertical="center"/>
    </xf>
    <xf numFmtId="0" fontId="6" fillId="2" borderId="20" xfId="0" applyFont="1" applyFill="1" applyBorder="1" applyAlignment="1">
      <alignment horizontal="right" vertical="top"/>
    </xf>
    <xf numFmtId="0" fontId="7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wrapText="1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distributed" vertical="center"/>
    </xf>
    <xf numFmtId="176" fontId="5" fillId="2" borderId="6" xfId="0" applyNumberFormat="1" applyFont="1" applyFill="1" applyBorder="1" applyAlignment="1">
      <alignment horizontal="right" vertical="center"/>
    </xf>
    <xf numFmtId="0" fontId="6" fillId="2" borderId="8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177" fontId="5" fillId="2" borderId="11" xfId="0" applyNumberFormat="1" applyFont="1" applyFill="1" applyBorder="1" applyAlignment="1">
      <alignment horizontal="right" vertical="center"/>
    </xf>
    <xf numFmtId="178" fontId="5" fillId="2" borderId="11" xfId="0" applyNumberFormat="1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horizontal="right" vertical="center"/>
    </xf>
    <xf numFmtId="177" fontId="5" fillId="2" borderId="8" xfId="0" applyNumberFormat="1" applyFont="1" applyFill="1" applyBorder="1" applyAlignment="1">
      <alignment horizontal="right" vertical="center"/>
    </xf>
    <xf numFmtId="177" fontId="5" fillId="2" borderId="27" xfId="0" applyNumberFormat="1" applyFont="1" applyFill="1" applyBorder="1" applyAlignment="1">
      <alignment horizontal="right" vertical="center"/>
    </xf>
    <xf numFmtId="0" fontId="6" fillId="2" borderId="30" xfId="0" applyFont="1" applyFill="1" applyBorder="1" applyAlignment="1">
      <alignment horizontal="right" vertical="top"/>
    </xf>
    <xf numFmtId="0" fontId="6" fillId="2" borderId="33" xfId="0" applyFont="1" applyFill="1" applyBorder="1" applyAlignment="1">
      <alignment horizontal="right" vertical="top"/>
    </xf>
    <xf numFmtId="176" fontId="5" fillId="2" borderId="34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right" vertical="top"/>
    </xf>
    <xf numFmtId="176" fontId="5" fillId="2" borderId="9" xfId="0" applyNumberFormat="1" applyFont="1" applyFill="1" applyBorder="1" applyAlignment="1">
      <alignment horizontal="right" vertical="center"/>
    </xf>
    <xf numFmtId="176" fontId="5" fillId="2" borderId="10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distributed" vertical="center"/>
    </xf>
    <xf numFmtId="0" fontId="5" fillId="2" borderId="26" xfId="0" applyFont="1" applyFill="1" applyBorder="1" applyAlignment="1">
      <alignment horizontal="distributed" vertical="center" justifyLastLine="1"/>
    </xf>
    <xf numFmtId="176" fontId="5" fillId="2" borderId="36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justifyLastLine="1" shrinkToFit="1"/>
    </xf>
    <xf numFmtId="0" fontId="5" fillId="2" borderId="9" xfId="0" applyFont="1" applyFill="1" applyBorder="1" applyAlignment="1">
      <alignment horizontal="left" vertical="center" indent="1"/>
    </xf>
    <xf numFmtId="0" fontId="5" fillId="2" borderId="9" xfId="0" applyFont="1" applyFill="1" applyBorder="1" applyAlignment="1">
      <alignment horizontal="left" vertical="center" indent="2"/>
    </xf>
    <xf numFmtId="0" fontId="5" fillId="2" borderId="9" xfId="0" applyFont="1" applyFill="1" applyBorder="1" applyAlignment="1">
      <alignment horizontal="left" vertical="center" indent="3"/>
    </xf>
    <xf numFmtId="0" fontId="5" fillId="2" borderId="10" xfId="0" applyFont="1" applyFill="1" applyBorder="1" applyAlignment="1">
      <alignment horizontal="left" vertical="center" indent="3"/>
    </xf>
    <xf numFmtId="0" fontId="5" fillId="2" borderId="15" xfId="0" applyFont="1" applyFill="1" applyBorder="1" applyAlignment="1">
      <alignment horizontal="center" vertical="center" justifyLastLine="1" shrinkToFit="1"/>
    </xf>
    <xf numFmtId="0" fontId="5" fillId="2" borderId="24" xfId="0" applyFont="1" applyFill="1" applyBorder="1" applyAlignment="1">
      <alignment horizontal="center" vertical="center" justifyLastLine="1" shrinkToFit="1"/>
    </xf>
    <xf numFmtId="0" fontId="5" fillId="2" borderId="9" xfId="0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left" vertical="center" shrinkToFit="1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24" xfId="0" applyFont="1" applyFill="1" applyBorder="1" applyAlignment="1">
      <alignment horizontal="center" vertical="center" wrapText="1" shrinkToFit="1"/>
    </xf>
    <xf numFmtId="0" fontId="5" fillId="2" borderId="18" xfId="0" applyFont="1" applyFill="1" applyBorder="1" applyAlignment="1">
      <alignment horizontal="distributed" vertical="center" justifyLastLine="1"/>
    </xf>
    <xf numFmtId="176" fontId="5" fillId="2" borderId="8" xfId="0" applyNumberFormat="1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distributed" vertical="center" justifyLastLine="1"/>
    </xf>
    <xf numFmtId="0" fontId="5" fillId="2" borderId="14" xfId="0" applyFont="1" applyFill="1" applyBorder="1" applyAlignment="1">
      <alignment horizontal="distributed" vertical="center" justifyLastLine="1"/>
    </xf>
    <xf numFmtId="0" fontId="5" fillId="2" borderId="19" xfId="0" applyFont="1" applyFill="1" applyBorder="1" applyAlignment="1">
      <alignment horizontal="distributed" vertical="center" justifyLastLine="1"/>
    </xf>
    <xf numFmtId="0" fontId="5" fillId="2" borderId="0" xfId="0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right"/>
    </xf>
    <xf numFmtId="176" fontId="5" fillId="2" borderId="34" xfId="0" applyNumberFormat="1" applyFont="1" applyFill="1" applyBorder="1" applyAlignment="1">
      <alignment horizontal="distributed" vertical="center"/>
    </xf>
    <xf numFmtId="176" fontId="5" fillId="2" borderId="35" xfId="0" applyNumberFormat="1" applyFont="1" applyFill="1" applyBorder="1" applyAlignment="1">
      <alignment horizontal="distributed" vertical="center"/>
    </xf>
    <xf numFmtId="0" fontId="7" fillId="2" borderId="9" xfId="0" applyFont="1" applyFill="1" applyBorder="1" applyAlignment="1">
      <alignment horizontal="distributed" vertical="center" justifyLastLine="1"/>
    </xf>
    <xf numFmtId="0" fontId="5" fillId="2" borderId="29" xfId="0" applyFont="1" applyFill="1" applyBorder="1" applyAlignment="1">
      <alignment horizontal="distributed" vertical="center" justifyLastLine="1" shrinkToFit="1"/>
    </xf>
    <xf numFmtId="176" fontId="5" fillId="2" borderId="21" xfId="0" applyNumberFormat="1" applyFont="1" applyFill="1" applyBorder="1" applyAlignment="1">
      <alignment horizontal="right" vertical="center"/>
    </xf>
    <xf numFmtId="177" fontId="5" fillId="2" borderId="21" xfId="0" applyNumberFormat="1" applyFont="1" applyFill="1" applyBorder="1" applyAlignment="1">
      <alignment horizontal="right" vertical="center"/>
    </xf>
    <xf numFmtId="177" fontId="5" fillId="2" borderId="17" xfId="0" applyNumberFormat="1" applyFont="1" applyFill="1" applyBorder="1" applyAlignment="1">
      <alignment horizontal="right" vertical="center"/>
    </xf>
    <xf numFmtId="177" fontId="5" fillId="2" borderId="5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Alignment="1">
      <alignment vertical="center"/>
    </xf>
    <xf numFmtId="0" fontId="5" fillId="2" borderId="9" xfId="0" applyFont="1" applyFill="1" applyBorder="1" applyAlignment="1">
      <alignment horizontal="distributed" vertical="center" justifyLastLine="1"/>
    </xf>
    <xf numFmtId="38" fontId="5" fillId="2" borderId="0" xfId="2" applyFont="1" applyFill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shrinkToFit="1"/>
    </xf>
    <xf numFmtId="176" fontId="5" fillId="2" borderId="17" xfId="0" applyNumberFormat="1" applyFont="1" applyFill="1" applyBorder="1" applyAlignment="1">
      <alignment horizontal="right" vertical="center"/>
    </xf>
    <xf numFmtId="0" fontId="5" fillId="2" borderId="11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distributed" vertical="center" justifyLastLine="1" shrinkToFit="1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distributed" vertical="center" justifyLastLine="1" shrinkToFit="1"/>
    </xf>
    <xf numFmtId="0" fontId="5" fillId="2" borderId="12" xfId="0" applyFont="1" applyFill="1" applyBorder="1" applyAlignment="1">
      <alignment horizontal="distributed" vertical="center" justifyLastLine="1" shrinkToFit="1"/>
    </xf>
    <xf numFmtId="176" fontId="5" fillId="2" borderId="31" xfId="0" applyNumberFormat="1" applyFont="1" applyFill="1" applyBorder="1" applyAlignment="1">
      <alignment horizontal="right" vertical="center"/>
    </xf>
    <xf numFmtId="176" fontId="5" fillId="2" borderId="32" xfId="0" applyNumberFormat="1" applyFont="1" applyFill="1" applyBorder="1" applyAlignment="1">
      <alignment horizontal="right" vertical="center"/>
    </xf>
    <xf numFmtId="0" fontId="5" fillId="2" borderId="34" xfId="0" applyFont="1" applyFill="1" applyBorder="1" applyAlignment="1">
      <alignment horizontal="distributed" vertical="center"/>
    </xf>
    <xf numFmtId="0" fontId="5" fillId="2" borderId="9" xfId="0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79" fontId="0" fillId="0" borderId="0" xfId="0" applyNumberFormat="1"/>
    <xf numFmtId="180" fontId="0" fillId="0" borderId="0" xfId="0" applyNumberFormat="1"/>
    <xf numFmtId="179" fontId="5" fillId="2" borderId="9" xfId="0" applyNumberFormat="1" applyFont="1" applyFill="1" applyBorder="1" applyAlignment="1">
      <alignment horizontal="center" vertical="center"/>
    </xf>
    <xf numFmtId="181" fontId="5" fillId="2" borderId="11" xfId="0" applyNumberFormat="1" applyFont="1" applyFill="1" applyBorder="1" applyAlignment="1">
      <alignment vertical="center"/>
    </xf>
    <xf numFmtId="176" fontId="5" fillId="2" borderId="39" xfId="0" applyNumberFormat="1" applyFont="1" applyFill="1" applyBorder="1" applyAlignment="1">
      <alignment horizontal="right" vertical="center"/>
    </xf>
    <xf numFmtId="176" fontId="5" fillId="2" borderId="41" xfId="0" applyNumberFormat="1" applyFont="1" applyFill="1" applyBorder="1" applyAlignment="1">
      <alignment horizontal="center" vertical="center"/>
    </xf>
    <xf numFmtId="176" fontId="5" fillId="2" borderId="42" xfId="0" applyNumberFormat="1" applyFont="1" applyFill="1" applyBorder="1" applyAlignment="1">
      <alignment horizontal="center" vertical="center"/>
    </xf>
    <xf numFmtId="176" fontId="5" fillId="2" borderId="43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distributed" vertical="center"/>
    </xf>
    <xf numFmtId="176" fontId="5" fillId="2" borderId="21" xfId="0" applyNumberFormat="1" applyFont="1" applyFill="1" applyBorder="1" applyAlignment="1">
      <alignment vertical="center"/>
    </xf>
    <xf numFmtId="176" fontId="5" fillId="2" borderId="5" xfId="0" applyNumberFormat="1" applyFont="1" applyFill="1" applyBorder="1" applyAlignment="1">
      <alignment horizontal="right" vertical="center"/>
    </xf>
    <xf numFmtId="176" fontId="5" fillId="2" borderId="11" xfId="0" applyNumberFormat="1" applyFont="1" applyFill="1" applyBorder="1" applyAlignment="1">
      <alignment vertical="center"/>
    </xf>
    <xf numFmtId="183" fontId="15" fillId="0" borderId="0" xfId="1" applyNumberFormat="1" applyFont="1" applyAlignment="1">
      <alignment vertical="center"/>
    </xf>
    <xf numFmtId="182" fontId="16" fillId="0" borderId="0" xfId="6" applyNumberFormat="1" applyFont="1" applyAlignment="1">
      <alignment vertical="center"/>
    </xf>
    <xf numFmtId="0" fontId="11" fillId="0" borderId="0" xfId="6" applyAlignment="1">
      <alignment vertical="center"/>
    </xf>
    <xf numFmtId="38" fontId="15" fillId="0" borderId="0" xfId="1" applyFont="1" applyAlignment="1">
      <alignment vertical="center"/>
    </xf>
    <xf numFmtId="38" fontId="15" fillId="0" borderId="0" xfId="1" applyFont="1" applyBorder="1" applyAlignment="1">
      <alignment vertical="center"/>
    </xf>
    <xf numFmtId="0" fontId="11" fillId="0" borderId="0" xfId="6" applyBorder="1" applyAlignment="1">
      <alignment vertical="center"/>
    </xf>
    <xf numFmtId="0" fontId="15" fillId="0" borderId="0" xfId="1" applyNumberFormat="1" applyFont="1" applyBorder="1" applyAlignment="1">
      <alignment vertical="center"/>
    </xf>
    <xf numFmtId="0" fontId="15" fillId="0" borderId="0" xfId="1" applyNumberFormat="1" applyFont="1" applyAlignment="1">
      <alignment vertical="center"/>
    </xf>
    <xf numFmtId="0" fontId="11" fillId="3" borderId="0" xfId="6" applyFill="1" applyAlignment="1">
      <alignment vertical="center"/>
    </xf>
    <xf numFmtId="176" fontId="5" fillId="2" borderId="7" xfId="0" applyNumberFormat="1" applyFont="1" applyFill="1" applyBorder="1" applyAlignment="1">
      <alignment horizontal="right" vertical="center"/>
    </xf>
    <xf numFmtId="176" fontId="5" fillId="2" borderId="40" xfId="0" applyNumberFormat="1" applyFont="1" applyFill="1" applyBorder="1" applyAlignment="1">
      <alignment horizontal="right" vertical="center"/>
    </xf>
    <xf numFmtId="176" fontId="5" fillId="2" borderId="18" xfId="0" applyNumberFormat="1" applyFont="1" applyFill="1" applyBorder="1" applyAlignment="1">
      <alignment horizontal="right" vertical="center"/>
    </xf>
    <xf numFmtId="184" fontId="5" fillId="2" borderId="0" xfId="0" applyNumberFormat="1" applyFont="1" applyFill="1" applyBorder="1" applyAlignment="1">
      <alignment horizontal="right" vertical="center"/>
    </xf>
    <xf numFmtId="185" fontId="5" fillId="2" borderId="0" xfId="0" applyNumberFormat="1" applyFont="1" applyFill="1" applyBorder="1" applyAlignment="1">
      <alignment horizontal="right" vertical="center"/>
    </xf>
    <xf numFmtId="185" fontId="5" fillId="2" borderId="11" xfId="0" applyNumberFormat="1" applyFont="1" applyFill="1" applyBorder="1" applyAlignment="1">
      <alignment horizontal="right" vertical="center"/>
    </xf>
    <xf numFmtId="184" fontId="5" fillId="2" borderId="11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Border="1" applyAlignment="1">
      <alignment horizontal="left" vertical="center"/>
    </xf>
    <xf numFmtId="176" fontId="5" fillId="2" borderId="11" xfId="0" applyNumberFormat="1" applyFont="1" applyFill="1" applyBorder="1" applyAlignment="1">
      <alignment horizontal="left" vertical="center"/>
    </xf>
    <xf numFmtId="176" fontId="5" fillId="2" borderId="0" xfId="0" applyNumberFormat="1" applyFont="1" applyFill="1" applyBorder="1" applyAlignment="1">
      <alignment horizontal="left" vertical="center" shrinkToFit="1"/>
    </xf>
    <xf numFmtId="180" fontId="5" fillId="2" borderId="0" xfId="0" applyNumberFormat="1" applyFont="1" applyFill="1" applyBorder="1" applyAlignment="1">
      <alignment horizontal="right" vertical="center"/>
    </xf>
    <xf numFmtId="180" fontId="5" fillId="2" borderId="39" xfId="0" applyNumberFormat="1" applyFont="1" applyFill="1" applyBorder="1" applyAlignment="1">
      <alignment horizontal="right" vertical="center"/>
    </xf>
    <xf numFmtId="0" fontId="5" fillId="2" borderId="39" xfId="0" applyFont="1" applyFill="1" applyBorder="1" applyAlignment="1">
      <alignment horizontal="distributed" vertical="center"/>
    </xf>
    <xf numFmtId="0" fontId="5" fillId="2" borderId="40" xfId="0" applyFont="1" applyFill="1" applyBorder="1" applyAlignment="1">
      <alignment horizontal="distributed" vertical="center"/>
    </xf>
    <xf numFmtId="0" fontId="7" fillId="2" borderId="3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178" fontId="5" fillId="2" borderId="3" xfId="0" applyNumberFormat="1" applyFont="1" applyFill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right" vertical="center"/>
    </xf>
    <xf numFmtId="177" fontId="5" fillId="2" borderId="3" xfId="0" applyNumberFormat="1" applyFont="1" applyFill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left" vertical="center" shrinkToFit="1"/>
    </xf>
    <xf numFmtId="49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18" xfId="0" applyFont="1" applyFill="1" applyBorder="1" applyAlignment="1">
      <alignment horizontal="right" vertical="top"/>
    </xf>
    <xf numFmtId="57" fontId="5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2" fillId="2" borderId="15" xfId="0" applyFont="1" applyFill="1" applyBorder="1" applyAlignment="1">
      <alignment horizontal="center" vertical="center" shrinkToFit="1"/>
    </xf>
    <xf numFmtId="0" fontId="12" fillId="2" borderId="15" xfId="0" applyFont="1" applyFill="1" applyBorder="1" applyAlignment="1">
      <alignment horizontal="center" vertical="center" wrapText="1" shrinkToFit="1"/>
    </xf>
    <xf numFmtId="176" fontId="12" fillId="2" borderId="0" xfId="0" applyNumberFormat="1" applyFont="1" applyFill="1" applyAlignment="1">
      <alignment vertical="center"/>
    </xf>
    <xf numFmtId="57" fontId="12" fillId="2" borderId="0" xfId="0" applyNumberFormat="1" applyFont="1" applyFill="1" applyAlignment="1">
      <alignment vertical="center"/>
    </xf>
    <xf numFmtId="0" fontId="12" fillId="2" borderId="26" xfId="0" applyFont="1" applyFill="1" applyBorder="1" applyAlignment="1">
      <alignment horizontal="center" vertical="center" shrinkToFit="1"/>
    </xf>
    <xf numFmtId="0" fontId="12" fillId="2" borderId="24" xfId="0" applyFont="1" applyFill="1" applyBorder="1" applyAlignment="1">
      <alignment horizontal="center" vertical="center" shrinkToFit="1"/>
    </xf>
    <xf numFmtId="176" fontId="6" fillId="2" borderId="0" xfId="0" applyNumberFormat="1" applyFont="1" applyFill="1" applyBorder="1" applyAlignment="1">
      <alignment horizontal="right" vertical="center"/>
    </xf>
    <xf numFmtId="176" fontId="6" fillId="2" borderId="7" xfId="0" applyNumberFormat="1" applyFont="1" applyFill="1" applyBorder="1" applyAlignment="1">
      <alignment horizontal="right" vertical="center"/>
    </xf>
    <xf numFmtId="176" fontId="6" fillId="2" borderId="20" xfId="0" applyNumberFormat="1" applyFont="1" applyFill="1" applyBorder="1" applyAlignment="1">
      <alignment horizontal="right" vertical="center"/>
    </xf>
    <xf numFmtId="176" fontId="6" fillId="2" borderId="8" xfId="0" applyNumberFormat="1" applyFont="1" applyFill="1" applyBorder="1" applyAlignment="1">
      <alignment horizontal="right" vertical="center"/>
    </xf>
    <xf numFmtId="176" fontId="5" fillId="2" borderId="24" xfId="0" applyNumberFormat="1" applyFont="1" applyFill="1" applyBorder="1" applyAlignment="1">
      <alignment horizontal="right" vertical="center"/>
    </xf>
    <xf numFmtId="0" fontId="12" fillId="2" borderId="17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shrinkToFit="1"/>
    </xf>
    <xf numFmtId="0" fontId="12" fillId="2" borderId="18" xfId="0" applyFont="1" applyFill="1" applyBorder="1" applyAlignment="1">
      <alignment horizontal="center" vertical="center" wrapText="1" shrinkToFit="1"/>
    </xf>
    <xf numFmtId="0" fontId="12" fillId="2" borderId="0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187" fontId="5" fillId="2" borderId="16" xfId="0" applyNumberFormat="1" applyFont="1" applyFill="1" applyBorder="1" applyAlignment="1">
      <alignment horizontal="right" vertical="center"/>
    </xf>
    <xf numFmtId="187" fontId="5" fillId="2" borderId="19" xfId="0" applyNumberFormat="1" applyFont="1" applyFill="1" applyBorder="1" applyAlignment="1">
      <alignment horizontal="right" vertical="center"/>
    </xf>
    <xf numFmtId="186" fontId="5" fillId="2" borderId="17" xfId="0" applyNumberFormat="1" applyFont="1" applyFill="1" applyBorder="1" applyAlignment="1">
      <alignment vertical="center"/>
    </xf>
    <xf numFmtId="186" fontId="5" fillId="2" borderId="0" xfId="0" applyNumberFormat="1" applyFont="1" applyFill="1" applyBorder="1" applyAlignment="1">
      <alignment vertical="center"/>
    </xf>
    <xf numFmtId="186" fontId="5" fillId="2" borderId="11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horizontal="distributed" vertical="center" wrapText="1" justifyLastLine="1" shrinkToFit="1"/>
    </xf>
    <xf numFmtId="0" fontId="5" fillId="2" borderId="16" xfId="0" applyFont="1" applyFill="1" applyBorder="1" applyAlignment="1">
      <alignment horizontal="distributed" vertical="center" justifyLastLine="1" shrinkToFit="1"/>
    </xf>
    <xf numFmtId="0" fontId="5" fillId="2" borderId="14" xfId="0" applyFont="1" applyFill="1" applyBorder="1" applyAlignment="1">
      <alignment horizontal="distributed" vertical="center" justifyLastLine="1" shrinkToFit="1"/>
    </xf>
    <xf numFmtId="0" fontId="5" fillId="2" borderId="2" xfId="0" applyFont="1" applyFill="1" applyBorder="1" applyAlignment="1">
      <alignment horizontal="distributed" vertical="center" justifyLastLine="1" shrinkToFit="1"/>
    </xf>
    <xf numFmtId="0" fontId="5" fillId="2" borderId="17" xfId="0" applyFont="1" applyFill="1" applyBorder="1" applyAlignment="1">
      <alignment horizontal="distributed" vertical="center" justifyLastLine="1" shrinkToFit="1"/>
    </xf>
    <xf numFmtId="0" fontId="5" fillId="2" borderId="5" xfId="0" applyFont="1" applyFill="1" applyBorder="1" applyAlignment="1">
      <alignment horizontal="distributed" vertical="center" justifyLastLine="1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distributed" vertical="center" justifyLastLine="1" shrinkToFit="1"/>
    </xf>
    <xf numFmtId="0" fontId="5" fillId="2" borderId="9" xfId="0" applyFont="1" applyFill="1" applyBorder="1" applyAlignment="1">
      <alignment horizontal="distributed" vertical="center" justifyLastLine="1" shrinkToFit="1"/>
    </xf>
    <xf numFmtId="0" fontId="5" fillId="2" borderId="4" xfId="0" applyFont="1" applyFill="1" applyBorder="1" applyAlignment="1">
      <alignment horizontal="distributed" vertical="center" justifyLastLine="1" shrinkToFit="1"/>
    </xf>
    <xf numFmtId="0" fontId="5" fillId="2" borderId="13" xfId="0" applyFont="1" applyFill="1" applyBorder="1" applyAlignment="1">
      <alignment horizontal="distributed" vertical="center" justifyLastLine="1" shrinkToFit="1"/>
    </xf>
    <xf numFmtId="0" fontId="5" fillId="2" borderId="3" xfId="0" applyFont="1" applyFill="1" applyBorder="1" applyAlignment="1">
      <alignment horizontal="distributed" vertical="center" justifyLastLine="1" shrinkToFit="1"/>
    </xf>
    <xf numFmtId="0" fontId="5" fillId="2" borderId="12" xfId="0" applyFont="1" applyFill="1" applyBorder="1" applyAlignment="1">
      <alignment horizontal="center" vertical="center" justifyLastLine="1" shrinkToFit="1"/>
    </xf>
    <xf numFmtId="0" fontId="5" fillId="2" borderId="23" xfId="0" applyFont="1" applyFill="1" applyBorder="1" applyAlignment="1">
      <alignment horizontal="center" vertical="center" justifyLastLine="1" shrinkToFit="1"/>
    </xf>
    <xf numFmtId="0" fontId="5" fillId="2" borderId="15" xfId="0" applyFont="1" applyFill="1" applyBorder="1" applyAlignment="1">
      <alignment horizontal="distributed" vertical="center" justifyLastLine="1" shrinkToFit="1"/>
    </xf>
    <xf numFmtId="0" fontId="5" fillId="2" borderId="24" xfId="0" applyFont="1" applyFill="1" applyBorder="1" applyAlignment="1">
      <alignment horizontal="distributed" vertical="center" justifyLastLine="1" shrinkToFit="1"/>
    </xf>
    <xf numFmtId="0" fontId="5" fillId="2" borderId="26" xfId="0" applyFont="1" applyFill="1" applyBorder="1" applyAlignment="1">
      <alignment horizontal="center" vertical="distributed" textRotation="255" justifyLastLine="1"/>
    </xf>
    <xf numFmtId="0" fontId="5" fillId="2" borderId="25" xfId="0" applyFont="1" applyFill="1" applyBorder="1" applyAlignment="1">
      <alignment horizontal="center" vertical="distributed" textRotation="255" justifyLastLine="1"/>
    </xf>
    <xf numFmtId="0" fontId="5" fillId="2" borderId="0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7" xfId="0" applyFont="1" applyFill="1" applyBorder="1" applyAlignment="1">
      <alignment horizontal="center" vertical="distributed" textRotation="255" justifyLastLine="1"/>
    </xf>
    <xf numFmtId="0" fontId="5" fillId="2" borderId="9" xfId="0" applyFont="1" applyFill="1" applyBorder="1" applyAlignment="1">
      <alignment horizontal="center" vertical="distributed" textRotation="255" justifyLastLine="1"/>
    </xf>
    <xf numFmtId="0" fontId="5" fillId="2" borderId="4" xfId="0" applyFont="1" applyFill="1" applyBorder="1" applyAlignment="1">
      <alignment horizontal="center" vertical="distributed" textRotation="255" justifyLastLine="1"/>
    </xf>
    <xf numFmtId="0" fontId="5" fillId="2" borderId="0" xfId="0" applyFont="1" applyFill="1" applyBorder="1" applyAlignment="1">
      <alignment horizontal="distributed" vertical="center" justifyLastLine="1" shrinkToFit="1"/>
    </xf>
    <xf numFmtId="0" fontId="5" fillId="2" borderId="6" xfId="0" applyFont="1" applyFill="1" applyBorder="1" applyAlignment="1">
      <alignment horizontal="distributed" vertical="center" justifyLastLine="1" shrinkToFit="1"/>
    </xf>
    <xf numFmtId="0" fontId="5" fillId="2" borderId="3" xfId="0" applyFont="1" applyFill="1" applyBorder="1" applyAlignment="1">
      <alignment horizontal="center" vertical="center" justifyLastLine="1" shrinkToFit="1"/>
    </xf>
    <xf numFmtId="0" fontId="5" fillId="2" borderId="28" xfId="0" applyFont="1" applyFill="1" applyBorder="1" applyAlignment="1">
      <alignment horizontal="center" vertical="center" justifyLastLine="1" shrinkToFit="1"/>
    </xf>
    <xf numFmtId="0" fontId="5" fillId="2" borderId="22" xfId="0" applyFont="1" applyFill="1" applyBorder="1" applyAlignment="1">
      <alignment horizontal="center" vertical="center" justifyLastLine="1" shrinkToFit="1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distributed" vertical="center" justifyLastLine="1"/>
    </xf>
    <xf numFmtId="0" fontId="5" fillId="2" borderId="25" xfId="0" applyFont="1" applyFill="1" applyBorder="1" applyAlignment="1">
      <alignment horizontal="distributed" vertical="center" justifyLastLine="1"/>
    </xf>
    <xf numFmtId="0" fontId="5" fillId="2" borderId="28" xfId="0" applyFont="1" applyFill="1" applyBorder="1" applyAlignment="1">
      <alignment horizontal="distributed" vertical="center" justifyLastLine="1"/>
    </xf>
    <xf numFmtId="0" fontId="5" fillId="2" borderId="22" xfId="0" applyFont="1" applyFill="1" applyBorder="1" applyAlignment="1">
      <alignment horizontal="distributed" vertical="center" justifyLastLine="1"/>
    </xf>
    <xf numFmtId="0" fontId="5" fillId="2" borderId="8" xfId="0" applyFont="1" applyFill="1" applyBorder="1" applyAlignment="1">
      <alignment horizontal="distributed" vertical="center" justifyLastLine="1"/>
    </xf>
    <xf numFmtId="0" fontId="5" fillId="2" borderId="7" xfId="0" applyFont="1" applyFill="1" applyBorder="1" applyAlignment="1">
      <alignment horizontal="distributed" vertical="center" justifyLastLine="1"/>
    </xf>
    <xf numFmtId="181" fontId="5" fillId="2" borderId="11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distributed" vertical="center" justifyLastLine="1" shrinkToFit="1"/>
    </xf>
    <xf numFmtId="0" fontId="12" fillId="2" borderId="5" xfId="0" applyFont="1" applyFill="1" applyBorder="1" applyAlignment="1">
      <alignment horizontal="distributed" vertical="center" justifyLastLine="1" shrinkToFit="1"/>
    </xf>
    <xf numFmtId="0" fontId="12" fillId="2" borderId="1" xfId="0" applyFont="1" applyFill="1" applyBorder="1" applyAlignment="1">
      <alignment horizontal="distributed" vertical="center" justifyLastLine="1" shrinkToFit="1"/>
    </xf>
    <xf numFmtId="0" fontId="12" fillId="2" borderId="4" xfId="0" applyFont="1" applyFill="1" applyBorder="1" applyAlignment="1">
      <alignment horizontal="distributed" vertical="center" justifyLastLine="1" shrinkToFit="1"/>
    </xf>
    <xf numFmtId="0" fontId="12" fillId="2" borderId="23" xfId="0" applyFont="1" applyFill="1" applyBorder="1" applyAlignment="1">
      <alignment horizontal="distributed" vertical="center" justifyLastLine="1" shrinkToFit="1"/>
    </xf>
    <xf numFmtId="0" fontId="12" fillId="2" borderId="28" xfId="0" applyFont="1" applyFill="1" applyBorder="1" applyAlignment="1">
      <alignment horizontal="distributed" vertical="center" justifyLastLine="1" shrinkToFit="1"/>
    </xf>
    <xf numFmtId="0" fontId="12" fillId="2" borderId="22" xfId="0" applyFont="1" applyFill="1" applyBorder="1" applyAlignment="1">
      <alignment horizontal="distributed" vertical="center" justifyLastLine="1" shrinkToFit="1"/>
    </xf>
    <xf numFmtId="0" fontId="12" fillId="2" borderId="17" xfId="0" applyFont="1" applyFill="1" applyBorder="1" applyAlignment="1">
      <alignment horizontal="distributed" vertical="center" justifyLastLine="1" shrinkToFit="1"/>
    </xf>
    <xf numFmtId="0" fontId="18" fillId="2" borderId="2" xfId="0" applyFont="1" applyFill="1" applyBorder="1" applyAlignment="1">
      <alignment horizontal="center" vertical="center" wrapText="1" shrinkToFit="1"/>
    </xf>
    <xf numFmtId="0" fontId="18" fillId="2" borderId="5" xfId="0" applyFont="1" applyFill="1" applyBorder="1" applyAlignment="1">
      <alignment horizontal="center" vertical="center" wrapText="1" shrinkToFit="1"/>
    </xf>
    <xf numFmtId="0" fontId="12" fillId="2" borderId="2" xfId="0" applyFont="1" applyFill="1" applyBorder="1" applyAlignment="1">
      <alignment horizontal="center" vertical="center" wrapText="1" justifyLastLine="1" shrinkToFit="1"/>
    </xf>
    <xf numFmtId="0" fontId="12" fillId="2" borderId="17" xfId="0" applyFont="1" applyFill="1" applyBorder="1" applyAlignment="1">
      <alignment horizontal="center" vertical="center" wrapText="1" justifyLastLine="1" shrinkToFit="1"/>
    </xf>
    <xf numFmtId="0" fontId="12" fillId="2" borderId="5" xfId="0" applyFont="1" applyFill="1" applyBorder="1" applyAlignment="1">
      <alignment horizontal="center" vertical="center" justifyLastLine="1" shrinkToFit="1"/>
    </xf>
    <xf numFmtId="0" fontId="12" fillId="2" borderId="39" xfId="0" applyFont="1" applyFill="1" applyBorder="1" applyAlignment="1">
      <alignment horizontal="distributed" vertical="center" justifyLastLine="1" shrinkToFit="1"/>
    </xf>
    <xf numFmtId="0" fontId="12" fillId="2" borderId="3" xfId="0" applyFont="1" applyFill="1" applyBorder="1" applyAlignment="1">
      <alignment horizontal="center" vertical="center" justifyLastLine="1" shrinkToFit="1"/>
    </xf>
    <xf numFmtId="0" fontId="12" fillId="2" borderId="0" xfId="0" applyFont="1" applyFill="1" applyBorder="1" applyAlignment="1">
      <alignment horizontal="center" vertical="center" justifyLastLine="1" shrinkToFit="1"/>
    </xf>
    <xf numFmtId="0" fontId="12" fillId="2" borderId="6" xfId="0" applyFont="1" applyFill="1" applyBorder="1" applyAlignment="1">
      <alignment horizontal="center" vertical="center" justifyLastLine="1" shrinkToFit="1"/>
    </xf>
    <xf numFmtId="0" fontId="12" fillId="2" borderId="2" xfId="0" applyFont="1" applyFill="1" applyBorder="1" applyAlignment="1">
      <alignment horizontal="center" vertical="center" justifyLastLine="1" shrinkToFit="1"/>
    </xf>
    <xf numFmtId="0" fontId="12" fillId="2" borderId="17" xfId="0" applyFont="1" applyFill="1" applyBorder="1" applyAlignment="1">
      <alignment horizontal="center" vertical="center" justifyLastLine="1" shrinkToFit="1"/>
    </xf>
    <xf numFmtId="0" fontId="5" fillId="2" borderId="1" xfId="0" applyFont="1" applyFill="1" applyBorder="1" applyAlignment="1">
      <alignment horizontal="distributed" vertical="center" wrapText="1" justifyLastLine="1" shrinkToFit="1"/>
    </xf>
    <xf numFmtId="0" fontId="5" fillId="2" borderId="23" xfId="0" applyFont="1" applyFill="1" applyBorder="1" applyAlignment="1">
      <alignment horizontal="distributed" vertical="center" justifyLastLine="1" shrinkToFit="1"/>
    </xf>
    <xf numFmtId="0" fontId="5" fillId="2" borderId="28" xfId="0" applyFont="1" applyFill="1" applyBorder="1" applyAlignment="1">
      <alignment horizontal="distributed" vertical="center" justifyLastLine="1" shrinkToFit="1"/>
    </xf>
    <xf numFmtId="0" fontId="5" fillId="2" borderId="22" xfId="0" applyFont="1" applyFill="1" applyBorder="1" applyAlignment="1">
      <alignment horizontal="distributed" vertical="center" justifyLastLine="1" shrinkToFit="1"/>
    </xf>
    <xf numFmtId="0" fontId="5" fillId="2" borderId="12" xfId="0" applyFont="1" applyFill="1" applyBorder="1" applyAlignment="1">
      <alignment horizontal="distributed" vertical="center" wrapText="1" justifyLastLine="1" shrinkToFit="1"/>
    </xf>
    <xf numFmtId="0" fontId="5" fillId="2" borderId="12" xfId="0" applyFont="1" applyFill="1" applyBorder="1" applyAlignment="1">
      <alignment horizontal="distributed" vertical="center" justifyLastLine="1" shrinkToFit="1"/>
    </xf>
    <xf numFmtId="0" fontId="5" fillId="2" borderId="23" xfId="0" applyFont="1" applyFill="1" applyBorder="1" applyAlignment="1">
      <alignment horizontal="distributed" vertical="center" wrapText="1" justifyLastLine="1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distributed" vertical="center" justifyLastLine="1" shrinkToFit="1"/>
    </xf>
    <xf numFmtId="0" fontId="5" fillId="2" borderId="26" xfId="0" applyFont="1" applyFill="1" applyBorder="1" applyAlignment="1">
      <alignment horizontal="distributed" vertical="center" justifyLastLine="1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distributed" vertical="center" wrapText="1" justifyLastLine="1" shrinkToFit="1"/>
    </xf>
    <xf numFmtId="0" fontId="5" fillId="2" borderId="2" xfId="0" applyFont="1" applyFill="1" applyBorder="1" applyAlignment="1">
      <alignment horizontal="center" vertical="center" justifyLastLine="1" shrinkToFit="1"/>
    </xf>
    <xf numFmtId="0" fontId="5" fillId="2" borderId="2" xfId="0" applyFont="1" applyFill="1" applyBorder="1" applyAlignment="1">
      <alignment horizontal="center" vertical="center" wrapText="1" justifyLastLine="1" shrinkToFit="1"/>
    </xf>
    <xf numFmtId="0" fontId="5" fillId="2" borderId="17" xfId="0" applyFont="1" applyFill="1" applyBorder="1" applyAlignment="1">
      <alignment horizontal="center" vertical="center" justifyLastLine="1" shrinkToFit="1"/>
    </xf>
    <xf numFmtId="0" fontId="5" fillId="2" borderId="5" xfId="0" applyFont="1" applyFill="1" applyBorder="1" applyAlignment="1">
      <alignment horizontal="center" vertical="center" justifyLastLine="1" shrinkToFit="1"/>
    </xf>
    <xf numFmtId="0" fontId="5" fillId="2" borderId="37" xfId="0" applyFont="1" applyFill="1" applyBorder="1" applyAlignment="1">
      <alignment horizontal="distributed" vertical="center" justifyLastLine="1" shrinkToFit="1"/>
    </xf>
    <xf numFmtId="0" fontId="5" fillId="2" borderId="38" xfId="0" applyFont="1" applyFill="1" applyBorder="1" applyAlignment="1">
      <alignment horizontal="distributed" vertical="center" justifyLastLine="1" shrinkToFit="1"/>
    </xf>
  </cellXfs>
  <cellStyles count="7">
    <cellStyle name="桁区切り" xfId="2" builtinId="6"/>
    <cellStyle name="桁区切り 2" xfId="1" xr:uid="{00000000-0005-0000-0000-000001000000}"/>
    <cellStyle name="桁区切り 2 2" xfId="4" xr:uid="{69319361-1922-47B3-ADE9-36ACBDE0EE64}"/>
    <cellStyle name="標準" xfId="0" builtinId="0"/>
    <cellStyle name="標準 2" xfId="3" xr:uid="{40C209DC-2CCA-4DB0-81D2-C80140D474F4}"/>
    <cellStyle name="標準 2 2" xfId="6" xr:uid="{EFBF882B-D371-49C5-93FF-816D3E330E72}"/>
    <cellStyle name="標準 3" xfId="5" xr:uid="{3A6109D9-7231-4EC8-B6C9-9635F771E584}"/>
  </cellStyles>
  <dxfs count="5">
    <dxf>
      <numFmt numFmtId="188" formatCode="&quot;令&quot;&quot;和&quot;&quot;元&quot;&quot;年&quot;"/>
    </dxf>
    <dxf>
      <numFmt numFmtId="188" formatCode="&quot;令&quot;&quot;和&quot;&quot;元&quot;&quot;年&quot;"/>
    </dxf>
    <dxf>
      <numFmt numFmtId="188" formatCode="&quot;令&quot;&quot;和&quot;&quot;元&quot;&quot;年&quot;"/>
    </dxf>
    <dxf>
      <numFmt numFmtId="188" formatCode="&quot;令&quot;&quot;和&quot;&quot;元&quot;&quot;年&quot;"/>
    </dxf>
    <dxf>
      <numFmt numFmtId="188" formatCode="&quot;令&quot;&quot;和&quot;&quot;元&quot;&quot;年&quot;"/>
    </dxf>
  </dxfs>
  <tableStyles count="0" defaultTableStyle="TableStyleMedium2" defaultPivotStyle="PivotStyleMedium9"/>
  <colors>
    <mruColors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16676-7553-4901-83FD-A4E612592494}">
  <sheetPr codeName="Sheet21">
    <tabColor rgb="FFCCFFCC"/>
  </sheetPr>
  <dimension ref="A1:J28"/>
  <sheetViews>
    <sheetView workbookViewId="0">
      <selection activeCell="A2" sqref="A2"/>
    </sheetView>
  </sheetViews>
  <sheetFormatPr defaultRowHeight="13.2" x14ac:dyDescent="0.2"/>
  <cols>
    <col min="1" max="1" width="9.44140625" bestFit="1" customWidth="1"/>
  </cols>
  <sheetData>
    <row r="1" spans="1:1" x14ac:dyDescent="0.2">
      <c r="A1" s="101">
        <f>43102+366</f>
        <v>43468</v>
      </c>
    </row>
    <row r="2" spans="1:1" x14ac:dyDescent="0.2">
      <c r="A2" s="100">
        <f>A1+366</f>
        <v>43834</v>
      </c>
    </row>
    <row r="3" spans="1:1" x14ac:dyDescent="0.2">
      <c r="A3" s="100">
        <f>A2+366</f>
        <v>44200</v>
      </c>
    </row>
    <row r="4" spans="1:1" x14ac:dyDescent="0.2">
      <c r="A4" s="100">
        <f>A3+366</f>
        <v>44566</v>
      </c>
    </row>
    <row r="5" spans="1:1" x14ac:dyDescent="0.2">
      <c r="A5" s="100">
        <f>A4+366</f>
        <v>44932</v>
      </c>
    </row>
    <row r="6" spans="1:1" x14ac:dyDescent="0.2">
      <c r="A6" s="100">
        <f>A5+366</f>
        <v>45298</v>
      </c>
    </row>
    <row r="14" spans="1:1" x14ac:dyDescent="0.2">
      <c r="A14" s="99">
        <v>42826</v>
      </c>
    </row>
    <row r="17" spans="1:10" x14ac:dyDescent="0.2">
      <c r="A17" s="99">
        <f>A14-A1</f>
        <v>-642</v>
      </c>
    </row>
    <row r="27" spans="1:10" x14ac:dyDescent="0.2">
      <c r="I27">
        <v>43468</v>
      </c>
    </row>
    <row r="28" spans="1:10" x14ac:dyDescent="0.2">
      <c r="J28">
        <f>43468+365</f>
        <v>43833</v>
      </c>
    </row>
  </sheetData>
  <phoneticPr fontId="4"/>
  <conditionalFormatting sqref="A1:A6">
    <cfRule type="cellIs" dxfId="4" priority="1" operator="between">
      <formula>43467</formula>
      <formula>43830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CCFFCC"/>
    <pageSetUpPr fitToPage="1"/>
  </sheetPr>
  <dimension ref="B2:I68"/>
  <sheetViews>
    <sheetView topLeftCell="A49" zoomScaleSheetLayoutView="100" workbookViewId="0">
      <selection activeCell="B3" sqref="B3:I68"/>
    </sheetView>
  </sheetViews>
  <sheetFormatPr defaultColWidth="2.6640625" defaultRowHeight="13.2" x14ac:dyDescent="0.2"/>
  <cols>
    <col min="1" max="1" width="2.6640625" style="2"/>
    <col min="2" max="2" width="10.6640625" style="2" bestFit="1" customWidth="1"/>
    <col min="3" max="9" width="9.6640625" style="2" customWidth="1"/>
    <col min="10" max="16384" width="2.6640625" style="2"/>
  </cols>
  <sheetData>
    <row r="2" spans="2:9" x14ac:dyDescent="0.2">
      <c r="B2" s="1" t="s">
        <v>210</v>
      </c>
    </row>
    <row r="3" spans="2:9" ht="13.8" thickBot="1" x14ac:dyDescent="0.25">
      <c r="H3" s="205">
        <v>44931</v>
      </c>
      <c r="I3" s="205"/>
    </row>
    <row r="4" spans="2:9" x14ac:dyDescent="0.2">
      <c r="B4" s="225" t="s">
        <v>209</v>
      </c>
      <c r="C4" s="226" t="s">
        <v>193</v>
      </c>
      <c r="D4" s="227"/>
      <c r="E4" s="228"/>
      <c r="F4" s="226" t="s">
        <v>196</v>
      </c>
      <c r="G4" s="227"/>
      <c r="H4" s="228"/>
      <c r="I4" s="170" t="s">
        <v>186</v>
      </c>
    </row>
    <row r="5" spans="2:9" x14ac:dyDescent="0.2">
      <c r="B5" s="177"/>
      <c r="C5" s="12" t="s">
        <v>61</v>
      </c>
      <c r="D5" s="18" t="s">
        <v>62</v>
      </c>
      <c r="E5" s="18" t="s">
        <v>63</v>
      </c>
      <c r="F5" s="12" t="s">
        <v>61</v>
      </c>
      <c r="G5" s="18" t="s">
        <v>62</v>
      </c>
      <c r="H5" s="18" t="s">
        <v>63</v>
      </c>
      <c r="I5" s="172"/>
    </row>
    <row r="6" spans="2:9" x14ac:dyDescent="0.2">
      <c r="B6" s="4"/>
      <c r="C6" s="5" t="s">
        <v>69</v>
      </c>
      <c r="D6" s="5" t="s">
        <v>69</v>
      </c>
      <c r="E6" s="5" t="s">
        <v>69</v>
      </c>
      <c r="F6" s="5" t="s">
        <v>69</v>
      </c>
      <c r="G6" s="5" t="s">
        <v>69</v>
      </c>
      <c r="H6" s="5" t="s">
        <v>69</v>
      </c>
      <c r="I6" s="15" t="s">
        <v>69</v>
      </c>
    </row>
    <row r="7" spans="2:9" x14ac:dyDescent="0.2">
      <c r="B7" s="82" t="s">
        <v>61</v>
      </c>
      <c r="C7" s="7">
        <f>C8+C19</f>
        <v>5063</v>
      </c>
      <c r="D7" s="7">
        <f t="shared" ref="D7:H7" si="0">D8+D19</f>
        <v>2764</v>
      </c>
      <c r="E7" s="7">
        <f t="shared" si="0"/>
        <v>2299</v>
      </c>
      <c r="F7" s="7">
        <f t="shared" si="0"/>
        <v>4675</v>
      </c>
      <c r="G7" s="7">
        <f t="shared" si="0"/>
        <v>2461</v>
      </c>
      <c r="H7" s="7">
        <f t="shared" si="0"/>
        <v>2214</v>
      </c>
      <c r="I7" s="109">
        <f t="shared" ref="I7:I67" si="1">C7-F7</f>
        <v>388</v>
      </c>
    </row>
    <row r="8" spans="2:9" x14ac:dyDescent="0.2">
      <c r="B8" s="44" t="s">
        <v>211</v>
      </c>
      <c r="C8" s="45">
        <v>2183</v>
      </c>
      <c r="D8" s="45">
        <v>1123</v>
      </c>
      <c r="E8" s="45">
        <v>1060</v>
      </c>
      <c r="F8" s="45">
        <v>1993</v>
      </c>
      <c r="G8" s="45">
        <v>1023</v>
      </c>
      <c r="H8" s="45">
        <v>970</v>
      </c>
      <c r="I8" s="155">
        <f t="shared" si="1"/>
        <v>190</v>
      </c>
    </row>
    <row r="9" spans="2:9" x14ac:dyDescent="0.2">
      <c r="B9" s="22" t="s">
        <v>217</v>
      </c>
      <c r="C9" s="7">
        <v>441</v>
      </c>
      <c r="D9" s="7">
        <v>224</v>
      </c>
      <c r="E9" s="7">
        <v>217</v>
      </c>
      <c r="F9" s="7">
        <v>461</v>
      </c>
      <c r="G9" s="7">
        <v>236</v>
      </c>
      <c r="H9" s="7">
        <v>225</v>
      </c>
      <c r="I9" s="80">
        <f t="shared" si="1"/>
        <v>-20</v>
      </c>
    </row>
    <row r="10" spans="2:9" x14ac:dyDescent="0.2">
      <c r="B10" s="22" t="s">
        <v>212</v>
      </c>
      <c r="C10" s="7">
        <v>230</v>
      </c>
      <c r="D10" s="7">
        <v>126</v>
      </c>
      <c r="E10" s="7">
        <v>104</v>
      </c>
      <c r="F10" s="7">
        <v>203</v>
      </c>
      <c r="G10" s="7">
        <v>104</v>
      </c>
      <c r="H10" s="7">
        <v>99</v>
      </c>
      <c r="I10" s="80">
        <f t="shared" si="1"/>
        <v>27</v>
      </c>
    </row>
    <row r="11" spans="2:9" x14ac:dyDescent="0.2">
      <c r="B11" s="22" t="s">
        <v>218</v>
      </c>
      <c r="C11" s="7">
        <v>125</v>
      </c>
      <c r="D11" s="7">
        <v>62</v>
      </c>
      <c r="E11" s="7">
        <v>63</v>
      </c>
      <c r="F11" s="7">
        <v>121</v>
      </c>
      <c r="G11" s="7">
        <v>49</v>
      </c>
      <c r="H11" s="7">
        <v>72</v>
      </c>
      <c r="I11" s="80">
        <f t="shared" si="1"/>
        <v>4</v>
      </c>
    </row>
    <row r="12" spans="2:9" x14ac:dyDescent="0.2">
      <c r="B12" s="22" t="s">
        <v>213</v>
      </c>
      <c r="C12" s="7">
        <v>197</v>
      </c>
      <c r="D12" s="7">
        <v>93</v>
      </c>
      <c r="E12" s="7">
        <v>104</v>
      </c>
      <c r="F12" s="7">
        <v>149</v>
      </c>
      <c r="G12" s="7">
        <v>81</v>
      </c>
      <c r="H12" s="7">
        <v>68</v>
      </c>
      <c r="I12" s="80">
        <f t="shared" si="1"/>
        <v>48</v>
      </c>
    </row>
    <row r="13" spans="2:9" x14ac:dyDescent="0.2">
      <c r="B13" s="22" t="s">
        <v>214</v>
      </c>
      <c r="C13" s="7">
        <v>137</v>
      </c>
      <c r="D13" s="7">
        <v>62</v>
      </c>
      <c r="E13" s="7">
        <v>75</v>
      </c>
      <c r="F13" s="7">
        <v>133</v>
      </c>
      <c r="G13" s="7">
        <v>71</v>
      </c>
      <c r="H13" s="7">
        <v>62</v>
      </c>
      <c r="I13" s="80">
        <f t="shared" si="1"/>
        <v>4</v>
      </c>
    </row>
    <row r="14" spans="2:9" x14ac:dyDescent="0.2">
      <c r="B14" s="22" t="s">
        <v>215</v>
      </c>
      <c r="C14" s="7">
        <v>237</v>
      </c>
      <c r="D14" s="7">
        <v>129</v>
      </c>
      <c r="E14" s="7">
        <v>108</v>
      </c>
      <c r="F14" s="7">
        <v>204</v>
      </c>
      <c r="G14" s="7">
        <v>100</v>
      </c>
      <c r="H14" s="7">
        <v>104</v>
      </c>
      <c r="I14" s="80">
        <f t="shared" si="1"/>
        <v>33</v>
      </c>
    </row>
    <row r="15" spans="2:9" x14ac:dyDescent="0.2">
      <c r="B15" s="22" t="s">
        <v>219</v>
      </c>
      <c r="C15" s="7">
        <v>58</v>
      </c>
      <c r="D15" s="7">
        <v>30</v>
      </c>
      <c r="E15" s="7">
        <v>28</v>
      </c>
      <c r="F15" s="7">
        <v>33</v>
      </c>
      <c r="G15" s="7">
        <v>17</v>
      </c>
      <c r="H15" s="7">
        <v>16</v>
      </c>
      <c r="I15" s="80">
        <f t="shared" si="1"/>
        <v>25</v>
      </c>
    </row>
    <row r="16" spans="2:9" x14ac:dyDescent="0.2">
      <c r="B16" s="22" t="s">
        <v>216</v>
      </c>
      <c r="C16" s="7">
        <v>67</v>
      </c>
      <c r="D16" s="7">
        <v>33</v>
      </c>
      <c r="E16" s="7">
        <v>34</v>
      </c>
      <c r="F16" s="7">
        <v>20</v>
      </c>
      <c r="G16" s="7">
        <v>8</v>
      </c>
      <c r="H16" s="7">
        <v>12</v>
      </c>
      <c r="I16" s="80">
        <f t="shared" si="1"/>
        <v>47</v>
      </c>
    </row>
    <row r="17" spans="2:9" x14ac:dyDescent="0.2">
      <c r="B17" s="22" t="s">
        <v>220</v>
      </c>
      <c r="C17" s="7">
        <v>137</v>
      </c>
      <c r="D17" s="7">
        <v>72</v>
      </c>
      <c r="E17" s="7">
        <v>65</v>
      </c>
      <c r="F17" s="7">
        <v>108</v>
      </c>
      <c r="G17" s="7">
        <v>50</v>
      </c>
      <c r="H17" s="7">
        <v>58</v>
      </c>
      <c r="I17" s="80">
        <f t="shared" si="1"/>
        <v>29</v>
      </c>
    </row>
    <row r="18" spans="2:9" x14ac:dyDescent="0.2">
      <c r="B18" s="22" t="s">
        <v>221</v>
      </c>
      <c r="C18" s="7">
        <f>C8-C9-C10-C11-C12-C13-C14-C15-C16-C17</f>
        <v>554</v>
      </c>
      <c r="D18" s="7">
        <f t="shared" ref="D18:H18" si="2">D8-D9-D10-D11-D12-D13-D14-D15-D16-D17</f>
        <v>292</v>
      </c>
      <c r="E18" s="7">
        <f t="shared" si="2"/>
        <v>262</v>
      </c>
      <c r="F18" s="7">
        <f t="shared" si="2"/>
        <v>561</v>
      </c>
      <c r="G18" s="7">
        <f t="shared" si="2"/>
        <v>307</v>
      </c>
      <c r="H18" s="7">
        <f t="shared" si="2"/>
        <v>254</v>
      </c>
      <c r="I18" s="80">
        <f t="shared" si="1"/>
        <v>-7</v>
      </c>
    </row>
    <row r="19" spans="2:9" x14ac:dyDescent="0.2">
      <c r="B19" s="44" t="s">
        <v>222</v>
      </c>
      <c r="C19" s="45">
        <f>SUM(C20:C66)</f>
        <v>2880</v>
      </c>
      <c r="D19" s="45">
        <f t="shared" ref="D19:H19" si="3">SUM(D20:D66)</f>
        <v>1641</v>
      </c>
      <c r="E19" s="45">
        <f t="shared" si="3"/>
        <v>1239</v>
      </c>
      <c r="F19" s="45">
        <f t="shared" si="3"/>
        <v>2682</v>
      </c>
      <c r="G19" s="45">
        <f t="shared" si="3"/>
        <v>1438</v>
      </c>
      <c r="H19" s="45">
        <f t="shared" si="3"/>
        <v>1244</v>
      </c>
      <c r="I19" s="155">
        <f t="shared" si="1"/>
        <v>198</v>
      </c>
    </row>
    <row r="20" spans="2:9" x14ac:dyDescent="0.2">
      <c r="B20" s="22" t="s">
        <v>223</v>
      </c>
      <c r="C20" s="7">
        <v>64</v>
      </c>
      <c r="D20" s="7">
        <v>34</v>
      </c>
      <c r="E20" s="7">
        <v>30</v>
      </c>
      <c r="F20" s="7">
        <v>37</v>
      </c>
      <c r="G20" s="7">
        <v>22</v>
      </c>
      <c r="H20" s="7">
        <v>15</v>
      </c>
      <c r="I20" s="80">
        <f t="shared" si="1"/>
        <v>27</v>
      </c>
    </row>
    <row r="21" spans="2:9" x14ac:dyDescent="0.2">
      <c r="B21" s="22" t="s">
        <v>224</v>
      </c>
      <c r="C21" s="7">
        <v>4</v>
      </c>
      <c r="D21" s="7">
        <v>3</v>
      </c>
      <c r="E21" s="7">
        <v>1</v>
      </c>
      <c r="F21" s="7">
        <v>9</v>
      </c>
      <c r="G21" s="7">
        <v>5</v>
      </c>
      <c r="H21" s="7">
        <v>4</v>
      </c>
      <c r="I21" s="80">
        <f t="shared" si="1"/>
        <v>-5</v>
      </c>
    </row>
    <row r="22" spans="2:9" x14ac:dyDescent="0.2">
      <c r="B22" s="22" t="s">
        <v>225</v>
      </c>
      <c r="C22" s="7">
        <v>11</v>
      </c>
      <c r="D22" s="7">
        <v>7</v>
      </c>
      <c r="E22" s="7">
        <v>4</v>
      </c>
      <c r="F22" s="7">
        <v>12</v>
      </c>
      <c r="G22" s="7">
        <v>3</v>
      </c>
      <c r="H22" s="7">
        <v>9</v>
      </c>
      <c r="I22" s="80">
        <f t="shared" si="1"/>
        <v>-1</v>
      </c>
    </row>
    <row r="23" spans="2:9" x14ac:dyDescent="0.2">
      <c r="B23" s="22" t="s">
        <v>226</v>
      </c>
      <c r="C23" s="7">
        <v>29</v>
      </c>
      <c r="D23" s="7">
        <v>13</v>
      </c>
      <c r="E23" s="7">
        <v>16</v>
      </c>
      <c r="F23" s="7">
        <v>28</v>
      </c>
      <c r="G23" s="7">
        <v>16</v>
      </c>
      <c r="H23" s="7">
        <v>12</v>
      </c>
      <c r="I23" s="80">
        <f t="shared" si="1"/>
        <v>1</v>
      </c>
    </row>
    <row r="24" spans="2:9" x14ac:dyDescent="0.2">
      <c r="B24" s="22" t="s">
        <v>227</v>
      </c>
      <c r="C24" s="7">
        <v>9</v>
      </c>
      <c r="D24" s="7">
        <v>7</v>
      </c>
      <c r="E24" s="7">
        <v>2</v>
      </c>
      <c r="F24" s="7">
        <v>9</v>
      </c>
      <c r="G24" s="7">
        <v>7</v>
      </c>
      <c r="H24" s="7">
        <v>2</v>
      </c>
      <c r="I24" s="80">
        <f t="shared" si="1"/>
        <v>0</v>
      </c>
    </row>
    <row r="25" spans="2:9" x14ac:dyDescent="0.2">
      <c r="B25" s="22" t="s">
        <v>228</v>
      </c>
      <c r="C25" s="7">
        <v>7</v>
      </c>
      <c r="D25" s="7">
        <v>3</v>
      </c>
      <c r="E25" s="7">
        <v>4</v>
      </c>
      <c r="F25" s="7">
        <v>7</v>
      </c>
      <c r="G25" s="7">
        <v>3</v>
      </c>
      <c r="H25" s="7">
        <v>4</v>
      </c>
      <c r="I25" s="80">
        <f t="shared" si="1"/>
        <v>0</v>
      </c>
    </row>
    <row r="26" spans="2:9" x14ac:dyDescent="0.2">
      <c r="B26" s="22" t="s">
        <v>229</v>
      </c>
      <c r="C26" s="7">
        <v>22</v>
      </c>
      <c r="D26" s="7">
        <v>13</v>
      </c>
      <c r="E26" s="7">
        <v>9</v>
      </c>
      <c r="F26" s="7">
        <v>22</v>
      </c>
      <c r="G26" s="7">
        <v>11</v>
      </c>
      <c r="H26" s="7">
        <v>11</v>
      </c>
      <c r="I26" s="80">
        <f t="shared" si="1"/>
        <v>0</v>
      </c>
    </row>
    <row r="27" spans="2:9" x14ac:dyDescent="0.2">
      <c r="B27" s="22" t="s">
        <v>230</v>
      </c>
      <c r="C27" s="7">
        <v>57</v>
      </c>
      <c r="D27" s="7">
        <v>35</v>
      </c>
      <c r="E27" s="7">
        <v>22</v>
      </c>
      <c r="F27" s="7">
        <v>51</v>
      </c>
      <c r="G27" s="7">
        <v>32</v>
      </c>
      <c r="H27" s="7">
        <v>19</v>
      </c>
      <c r="I27" s="80">
        <f t="shared" si="1"/>
        <v>6</v>
      </c>
    </row>
    <row r="28" spans="2:9" x14ac:dyDescent="0.2">
      <c r="B28" s="22" t="s">
        <v>231</v>
      </c>
      <c r="C28" s="7">
        <v>38</v>
      </c>
      <c r="D28" s="7">
        <v>25</v>
      </c>
      <c r="E28" s="7">
        <v>13</v>
      </c>
      <c r="F28" s="7">
        <v>37</v>
      </c>
      <c r="G28" s="7">
        <v>20</v>
      </c>
      <c r="H28" s="7">
        <v>17</v>
      </c>
      <c r="I28" s="80">
        <f t="shared" si="1"/>
        <v>1</v>
      </c>
    </row>
    <row r="29" spans="2:9" x14ac:dyDescent="0.2">
      <c r="B29" s="22" t="s">
        <v>232</v>
      </c>
      <c r="C29" s="7">
        <v>126</v>
      </c>
      <c r="D29" s="7">
        <v>86</v>
      </c>
      <c r="E29" s="7">
        <v>40</v>
      </c>
      <c r="F29" s="7">
        <v>147</v>
      </c>
      <c r="G29" s="7">
        <v>91</v>
      </c>
      <c r="H29" s="7">
        <v>56</v>
      </c>
      <c r="I29" s="80">
        <f t="shared" si="1"/>
        <v>-21</v>
      </c>
    </row>
    <row r="30" spans="2:9" x14ac:dyDescent="0.2">
      <c r="B30" s="22" t="s">
        <v>233</v>
      </c>
      <c r="C30" s="7">
        <v>227</v>
      </c>
      <c r="D30" s="7">
        <v>122</v>
      </c>
      <c r="E30" s="7">
        <v>105</v>
      </c>
      <c r="F30" s="7">
        <v>267</v>
      </c>
      <c r="G30" s="7">
        <v>113</v>
      </c>
      <c r="H30" s="7">
        <v>154</v>
      </c>
      <c r="I30" s="80">
        <f t="shared" si="1"/>
        <v>-40</v>
      </c>
    </row>
    <row r="31" spans="2:9" x14ac:dyDescent="0.2">
      <c r="B31" s="22" t="s">
        <v>234</v>
      </c>
      <c r="C31" s="7">
        <v>148</v>
      </c>
      <c r="D31" s="7">
        <v>89</v>
      </c>
      <c r="E31" s="7">
        <v>59</v>
      </c>
      <c r="F31" s="7">
        <v>143</v>
      </c>
      <c r="G31" s="7">
        <v>81</v>
      </c>
      <c r="H31" s="7">
        <v>62</v>
      </c>
      <c r="I31" s="80">
        <f t="shared" si="1"/>
        <v>5</v>
      </c>
    </row>
    <row r="32" spans="2:9" x14ac:dyDescent="0.2">
      <c r="B32" s="22" t="s">
        <v>235</v>
      </c>
      <c r="C32" s="7">
        <v>405</v>
      </c>
      <c r="D32" s="7">
        <v>223</v>
      </c>
      <c r="E32" s="7">
        <v>182</v>
      </c>
      <c r="F32" s="7">
        <v>522</v>
      </c>
      <c r="G32" s="7">
        <v>267</v>
      </c>
      <c r="H32" s="7">
        <v>255</v>
      </c>
      <c r="I32" s="80">
        <f t="shared" si="1"/>
        <v>-117</v>
      </c>
    </row>
    <row r="33" spans="2:9" x14ac:dyDescent="0.2">
      <c r="B33" s="22" t="s">
        <v>236</v>
      </c>
      <c r="C33" s="7">
        <v>218</v>
      </c>
      <c r="D33" s="7">
        <v>111</v>
      </c>
      <c r="E33" s="7">
        <v>107</v>
      </c>
      <c r="F33" s="7">
        <v>203</v>
      </c>
      <c r="G33" s="7">
        <v>111</v>
      </c>
      <c r="H33" s="7">
        <v>92</v>
      </c>
      <c r="I33" s="80">
        <f t="shared" si="1"/>
        <v>15</v>
      </c>
    </row>
    <row r="34" spans="2:9" x14ac:dyDescent="0.2">
      <c r="B34" s="22" t="s">
        <v>237</v>
      </c>
      <c r="C34" s="7">
        <v>116</v>
      </c>
      <c r="D34" s="7">
        <v>58</v>
      </c>
      <c r="E34" s="7">
        <v>58</v>
      </c>
      <c r="F34" s="7">
        <v>90</v>
      </c>
      <c r="G34" s="7">
        <v>57</v>
      </c>
      <c r="H34" s="7">
        <v>33</v>
      </c>
      <c r="I34" s="80">
        <f t="shared" si="1"/>
        <v>26</v>
      </c>
    </row>
    <row r="35" spans="2:9" x14ac:dyDescent="0.2">
      <c r="B35" s="22" t="s">
        <v>238</v>
      </c>
      <c r="C35" s="7">
        <v>47</v>
      </c>
      <c r="D35" s="7">
        <v>26</v>
      </c>
      <c r="E35" s="7">
        <v>21</v>
      </c>
      <c r="F35" s="7">
        <v>36</v>
      </c>
      <c r="G35" s="7">
        <v>19</v>
      </c>
      <c r="H35" s="7">
        <v>17</v>
      </c>
      <c r="I35" s="80">
        <f t="shared" si="1"/>
        <v>11</v>
      </c>
    </row>
    <row r="36" spans="2:9" x14ac:dyDescent="0.2">
      <c r="B36" s="22" t="s">
        <v>239</v>
      </c>
      <c r="C36" s="7">
        <v>45</v>
      </c>
      <c r="D36" s="7">
        <v>23</v>
      </c>
      <c r="E36" s="7">
        <v>22</v>
      </c>
      <c r="F36" s="7">
        <v>45</v>
      </c>
      <c r="G36" s="7">
        <v>30</v>
      </c>
      <c r="H36" s="7">
        <v>15</v>
      </c>
      <c r="I36" s="80">
        <f t="shared" si="1"/>
        <v>0</v>
      </c>
    </row>
    <row r="37" spans="2:9" x14ac:dyDescent="0.2">
      <c r="B37" s="22" t="s">
        <v>240</v>
      </c>
      <c r="C37" s="7">
        <v>11</v>
      </c>
      <c r="D37" s="7">
        <v>7</v>
      </c>
      <c r="E37" s="7">
        <v>4</v>
      </c>
      <c r="F37" s="7">
        <v>8</v>
      </c>
      <c r="G37" s="7">
        <v>4</v>
      </c>
      <c r="H37" s="7">
        <v>4</v>
      </c>
      <c r="I37" s="80">
        <f t="shared" si="1"/>
        <v>3</v>
      </c>
    </row>
    <row r="38" spans="2:9" x14ac:dyDescent="0.2">
      <c r="B38" s="22" t="s">
        <v>241</v>
      </c>
      <c r="C38" s="7">
        <v>55</v>
      </c>
      <c r="D38" s="7">
        <v>35</v>
      </c>
      <c r="E38" s="7">
        <v>20</v>
      </c>
      <c r="F38" s="7">
        <v>48</v>
      </c>
      <c r="G38" s="7">
        <v>29</v>
      </c>
      <c r="H38" s="7">
        <v>19</v>
      </c>
      <c r="I38" s="80">
        <f t="shared" si="1"/>
        <v>7</v>
      </c>
    </row>
    <row r="39" spans="2:9" x14ac:dyDescent="0.2">
      <c r="B39" s="22" t="s">
        <v>242</v>
      </c>
      <c r="C39" s="7">
        <v>22</v>
      </c>
      <c r="D39" s="7">
        <v>10</v>
      </c>
      <c r="E39" s="7">
        <v>12</v>
      </c>
      <c r="F39" s="7">
        <v>39</v>
      </c>
      <c r="G39" s="7">
        <v>20</v>
      </c>
      <c r="H39" s="7">
        <v>19</v>
      </c>
      <c r="I39" s="80">
        <f t="shared" si="1"/>
        <v>-17</v>
      </c>
    </row>
    <row r="40" spans="2:9" x14ac:dyDescent="0.2">
      <c r="B40" s="22" t="s">
        <v>243</v>
      </c>
      <c r="C40" s="7">
        <v>64</v>
      </c>
      <c r="D40" s="7">
        <v>43</v>
      </c>
      <c r="E40" s="7">
        <v>21</v>
      </c>
      <c r="F40" s="7">
        <v>96</v>
      </c>
      <c r="G40" s="7">
        <v>54</v>
      </c>
      <c r="H40" s="7">
        <v>42</v>
      </c>
      <c r="I40" s="80">
        <f t="shared" si="1"/>
        <v>-32</v>
      </c>
    </row>
    <row r="41" spans="2:9" x14ac:dyDescent="0.2">
      <c r="B41" s="22" t="s">
        <v>244</v>
      </c>
      <c r="C41" s="7">
        <v>152</v>
      </c>
      <c r="D41" s="7">
        <v>87</v>
      </c>
      <c r="E41" s="7">
        <v>65</v>
      </c>
      <c r="F41" s="7">
        <v>135</v>
      </c>
      <c r="G41" s="7">
        <v>71</v>
      </c>
      <c r="H41" s="7">
        <v>64</v>
      </c>
      <c r="I41" s="80">
        <f t="shared" si="1"/>
        <v>17</v>
      </c>
    </row>
    <row r="42" spans="2:9" x14ac:dyDescent="0.2">
      <c r="B42" s="22" t="s">
        <v>245</v>
      </c>
      <c r="C42" s="7">
        <v>23</v>
      </c>
      <c r="D42" s="7">
        <v>11</v>
      </c>
      <c r="E42" s="7">
        <v>12</v>
      </c>
      <c r="F42" s="7">
        <v>24</v>
      </c>
      <c r="G42" s="7">
        <v>15</v>
      </c>
      <c r="H42" s="7">
        <v>9</v>
      </c>
      <c r="I42" s="80">
        <f t="shared" si="1"/>
        <v>-1</v>
      </c>
    </row>
    <row r="43" spans="2:9" x14ac:dyDescent="0.2">
      <c r="B43" s="22" t="s">
        <v>246</v>
      </c>
      <c r="C43" s="7">
        <v>28</v>
      </c>
      <c r="D43" s="7">
        <v>16</v>
      </c>
      <c r="E43" s="7">
        <v>12</v>
      </c>
      <c r="F43" s="7">
        <v>24</v>
      </c>
      <c r="G43" s="7">
        <v>17</v>
      </c>
      <c r="H43" s="7">
        <v>7</v>
      </c>
      <c r="I43" s="80">
        <f t="shared" si="1"/>
        <v>4</v>
      </c>
    </row>
    <row r="44" spans="2:9" x14ac:dyDescent="0.2">
      <c r="B44" s="22" t="s">
        <v>247</v>
      </c>
      <c r="C44" s="7">
        <v>45</v>
      </c>
      <c r="D44" s="7">
        <v>22</v>
      </c>
      <c r="E44" s="7">
        <v>23</v>
      </c>
      <c r="F44" s="7">
        <v>32</v>
      </c>
      <c r="G44" s="7">
        <v>18</v>
      </c>
      <c r="H44" s="7">
        <v>14</v>
      </c>
      <c r="I44" s="80">
        <f t="shared" si="1"/>
        <v>13</v>
      </c>
    </row>
    <row r="45" spans="2:9" x14ac:dyDescent="0.2">
      <c r="B45" s="22" t="s">
        <v>248</v>
      </c>
      <c r="C45" s="7">
        <v>52</v>
      </c>
      <c r="D45" s="7">
        <v>28</v>
      </c>
      <c r="E45" s="7">
        <v>24</v>
      </c>
      <c r="F45" s="7">
        <v>74</v>
      </c>
      <c r="G45" s="7">
        <v>33</v>
      </c>
      <c r="H45" s="7">
        <v>41</v>
      </c>
      <c r="I45" s="80">
        <f t="shared" si="1"/>
        <v>-22</v>
      </c>
    </row>
    <row r="46" spans="2:9" x14ac:dyDescent="0.2">
      <c r="B46" s="22" t="s">
        <v>249</v>
      </c>
      <c r="C46" s="7">
        <v>31</v>
      </c>
      <c r="D46" s="7">
        <v>16</v>
      </c>
      <c r="E46" s="7">
        <v>15</v>
      </c>
      <c r="F46" s="7">
        <v>16</v>
      </c>
      <c r="G46" s="7">
        <v>10</v>
      </c>
      <c r="H46" s="7">
        <v>6</v>
      </c>
      <c r="I46" s="80">
        <f t="shared" si="1"/>
        <v>15</v>
      </c>
    </row>
    <row r="47" spans="2:9" x14ac:dyDescent="0.2">
      <c r="B47" s="22" t="s">
        <v>250</v>
      </c>
      <c r="C47" s="7">
        <v>5</v>
      </c>
      <c r="D47" s="7">
        <v>4</v>
      </c>
      <c r="E47" s="7">
        <v>1</v>
      </c>
      <c r="F47" s="7">
        <v>4</v>
      </c>
      <c r="G47" s="7">
        <v>1</v>
      </c>
      <c r="H47" s="7">
        <v>3</v>
      </c>
      <c r="I47" s="80">
        <f t="shared" si="1"/>
        <v>1</v>
      </c>
    </row>
    <row r="48" spans="2:9" x14ac:dyDescent="0.2">
      <c r="B48" s="22" t="s">
        <v>251</v>
      </c>
      <c r="C48" s="7">
        <v>4</v>
      </c>
      <c r="D48" s="7">
        <v>3</v>
      </c>
      <c r="E48" s="7">
        <v>1</v>
      </c>
      <c r="F48" s="7">
        <v>4</v>
      </c>
      <c r="G48" s="7">
        <v>2</v>
      </c>
      <c r="H48" s="7">
        <v>2</v>
      </c>
      <c r="I48" s="80">
        <f t="shared" si="1"/>
        <v>0</v>
      </c>
    </row>
    <row r="49" spans="2:9" x14ac:dyDescent="0.2">
      <c r="B49" s="22" t="s">
        <v>252</v>
      </c>
      <c r="C49" s="7">
        <v>3</v>
      </c>
      <c r="D49" s="7">
        <v>2</v>
      </c>
      <c r="E49" s="7">
        <v>1</v>
      </c>
      <c r="F49" s="7">
        <v>3</v>
      </c>
      <c r="G49" s="7">
        <v>3</v>
      </c>
      <c r="H49" s="7">
        <v>0</v>
      </c>
      <c r="I49" s="80">
        <f t="shared" si="1"/>
        <v>0</v>
      </c>
    </row>
    <row r="50" spans="2:9" x14ac:dyDescent="0.2">
      <c r="B50" s="22" t="s">
        <v>253</v>
      </c>
      <c r="C50" s="7">
        <v>7</v>
      </c>
      <c r="D50" s="7">
        <v>5</v>
      </c>
      <c r="E50" s="7">
        <v>2</v>
      </c>
      <c r="F50" s="7">
        <v>2</v>
      </c>
      <c r="G50" s="7">
        <v>1</v>
      </c>
      <c r="H50" s="7">
        <v>1</v>
      </c>
      <c r="I50" s="80">
        <f t="shared" si="1"/>
        <v>5</v>
      </c>
    </row>
    <row r="51" spans="2:9" x14ac:dyDescent="0.2">
      <c r="B51" s="22" t="s">
        <v>254</v>
      </c>
      <c r="C51" s="7">
        <v>12</v>
      </c>
      <c r="D51" s="7">
        <v>7</v>
      </c>
      <c r="E51" s="7">
        <v>5</v>
      </c>
      <c r="F51" s="7">
        <v>8</v>
      </c>
      <c r="G51" s="7">
        <v>4</v>
      </c>
      <c r="H51" s="7">
        <v>4</v>
      </c>
      <c r="I51" s="80">
        <f t="shared" si="1"/>
        <v>4</v>
      </c>
    </row>
    <row r="52" spans="2:9" x14ac:dyDescent="0.2">
      <c r="B52" s="22" t="s">
        <v>255</v>
      </c>
      <c r="C52" s="7">
        <v>18</v>
      </c>
      <c r="D52" s="7">
        <v>8</v>
      </c>
      <c r="E52" s="7">
        <v>10</v>
      </c>
      <c r="F52" s="7">
        <v>19</v>
      </c>
      <c r="G52" s="7">
        <v>8</v>
      </c>
      <c r="H52" s="7">
        <v>11</v>
      </c>
      <c r="I52" s="80">
        <f t="shared" si="1"/>
        <v>-1</v>
      </c>
    </row>
    <row r="53" spans="2:9" x14ac:dyDescent="0.2">
      <c r="B53" s="22" t="s">
        <v>256</v>
      </c>
      <c r="C53" s="7">
        <v>5</v>
      </c>
      <c r="D53" s="7">
        <v>2</v>
      </c>
      <c r="E53" s="7">
        <v>3</v>
      </c>
      <c r="F53" s="7">
        <v>7</v>
      </c>
      <c r="G53" s="7">
        <v>4</v>
      </c>
      <c r="H53" s="7">
        <v>3</v>
      </c>
      <c r="I53" s="80">
        <f t="shared" si="1"/>
        <v>-2</v>
      </c>
    </row>
    <row r="54" spans="2:9" x14ac:dyDescent="0.2">
      <c r="B54" s="22" t="s">
        <v>257</v>
      </c>
      <c r="C54" s="7">
        <v>0</v>
      </c>
      <c r="D54" s="7">
        <v>0</v>
      </c>
      <c r="E54" s="7">
        <v>0</v>
      </c>
      <c r="F54" s="7">
        <v>2</v>
      </c>
      <c r="G54" s="7">
        <v>2</v>
      </c>
      <c r="H54" s="7">
        <v>0</v>
      </c>
      <c r="I54" s="80">
        <f t="shared" si="1"/>
        <v>-2</v>
      </c>
    </row>
    <row r="55" spans="2:9" x14ac:dyDescent="0.2">
      <c r="B55" s="22" t="s">
        <v>258</v>
      </c>
      <c r="C55" s="7">
        <v>4</v>
      </c>
      <c r="D55" s="7">
        <v>1</v>
      </c>
      <c r="E55" s="7">
        <v>3</v>
      </c>
      <c r="F55" s="7">
        <v>5</v>
      </c>
      <c r="G55" s="7">
        <v>3</v>
      </c>
      <c r="H55" s="7">
        <v>2</v>
      </c>
      <c r="I55" s="80">
        <f t="shared" si="1"/>
        <v>-1</v>
      </c>
    </row>
    <row r="56" spans="2:9" x14ac:dyDescent="0.2">
      <c r="B56" s="22" t="s">
        <v>259</v>
      </c>
      <c r="C56" s="7">
        <v>8</v>
      </c>
      <c r="D56" s="7">
        <v>7</v>
      </c>
      <c r="E56" s="7">
        <v>1</v>
      </c>
      <c r="F56" s="7">
        <v>4</v>
      </c>
      <c r="G56" s="7">
        <v>2</v>
      </c>
      <c r="H56" s="7">
        <v>2</v>
      </c>
      <c r="I56" s="80">
        <f t="shared" si="1"/>
        <v>4</v>
      </c>
    </row>
    <row r="57" spans="2:9" x14ac:dyDescent="0.2">
      <c r="B57" s="22" t="s">
        <v>260</v>
      </c>
      <c r="C57" s="7">
        <v>1</v>
      </c>
      <c r="D57" s="7">
        <v>1</v>
      </c>
      <c r="E57" s="7">
        <v>0</v>
      </c>
      <c r="F57" s="7">
        <v>0</v>
      </c>
      <c r="G57" s="7">
        <v>0</v>
      </c>
      <c r="H57" s="7">
        <v>0</v>
      </c>
      <c r="I57" s="80">
        <f t="shared" si="1"/>
        <v>1</v>
      </c>
    </row>
    <row r="58" spans="2:9" x14ac:dyDescent="0.2">
      <c r="B58" s="22" t="s">
        <v>261</v>
      </c>
      <c r="C58" s="7">
        <v>15</v>
      </c>
      <c r="D58" s="7">
        <v>11</v>
      </c>
      <c r="E58" s="7">
        <v>4</v>
      </c>
      <c r="F58" s="7">
        <v>29</v>
      </c>
      <c r="G58" s="7">
        <v>14</v>
      </c>
      <c r="H58" s="7">
        <v>15</v>
      </c>
      <c r="I58" s="80">
        <f t="shared" si="1"/>
        <v>-14</v>
      </c>
    </row>
    <row r="59" spans="2:9" x14ac:dyDescent="0.2">
      <c r="B59" s="22" t="s">
        <v>262</v>
      </c>
      <c r="C59" s="7">
        <v>2</v>
      </c>
      <c r="D59" s="7">
        <v>1</v>
      </c>
      <c r="E59" s="7">
        <v>1</v>
      </c>
      <c r="F59" s="7">
        <v>4</v>
      </c>
      <c r="G59" s="7">
        <v>2</v>
      </c>
      <c r="H59" s="7">
        <v>2</v>
      </c>
      <c r="I59" s="80">
        <f t="shared" si="1"/>
        <v>-2</v>
      </c>
    </row>
    <row r="60" spans="2:9" x14ac:dyDescent="0.2">
      <c r="B60" s="22" t="s">
        <v>263</v>
      </c>
      <c r="C60" s="7">
        <v>4</v>
      </c>
      <c r="D60" s="7">
        <v>3</v>
      </c>
      <c r="E60" s="7">
        <v>1</v>
      </c>
      <c r="F60" s="7">
        <v>6</v>
      </c>
      <c r="G60" s="7">
        <v>3</v>
      </c>
      <c r="H60" s="7">
        <v>3</v>
      </c>
      <c r="I60" s="80">
        <f t="shared" si="1"/>
        <v>-2</v>
      </c>
    </row>
    <row r="61" spans="2:9" x14ac:dyDescent="0.2">
      <c r="B61" s="22" t="s">
        <v>264</v>
      </c>
      <c r="C61" s="7">
        <v>9</v>
      </c>
      <c r="D61" s="7">
        <v>7</v>
      </c>
      <c r="E61" s="7">
        <v>2</v>
      </c>
      <c r="F61" s="7">
        <v>7</v>
      </c>
      <c r="G61" s="7">
        <v>4</v>
      </c>
      <c r="H61" s="7">
        <v>3</v>
      </c>
      <c r="I61" s="80">
        <f t="shared" si="1"/>
        <v>2</v>
      </c>
    </row>
    <row r="62" spans="2:9" x14ac:dyDescent="0.2">
      <c r="B62" s="22" t="s">
        <v>265</v>
      </c>
      <c r="C62" s="7">
        <v>4</v>
      </c>
      <c r="D62" s="7">
        <v>3</v>
      </c>
      <c r="E62" s="7">
        <v>1</v>
      </c>
      <c r="F62" s="7">
        <v>31</v>
      </c>
      <c r="G62" s="7">
        <v>18</v>
      </c>
      <c r="H62" s="7">
        <v>13</v>
      </c>
      <c r="I62" s="80">
        <f t="shared" si="1"/>
        <v>-27</v>
      </c>
    </row>
    <row r="63" spans="2:9" x14ac:dyDescent="0.2">
      <c r="B63" s="22" t="s">
        <v>266</v>
      </c>
      <c r="C63" s="7">
        <v>7</v>
      </c>
      <c r="D63" s="7">
        <v>4</v>
      </c>
      <c r="E63" s="7">
        <v>3</v>
      </c>
      <c r="F63" s="7">
        <v>3</v>
      </c>
      <c r="G63" s="7">
        <v>2</v>
      </c>
      <c r="H63" s="7">
        <v>1</v>
      </c>
      <c r="I63" s="80">
        <f t="shared" si="1"/>
        <v>4</v>
      </c>
    </row>
    <row r="64" spans="2:9" x14ac:dyDescent="0.2">
      <c r="B64" s="22" t="s">
        <v>267</v>
      </c>
      <c r="C64" s="7">
        <v>13</v>
      </c>
      <c r="D64" s="7">
        <v>11</v>
      </c>
      <c r="E64" s="7">
        <v>2</v>
      </c>
      <c r="F64" s="7">
        <v>20</v>
      </c>
      <c r="G64" s="7">
        <v>12</v>
      </c>
      <c r="H64" s="7">
        <v>8</v>
      </c>
      <c r="I64" s="80">
        <f t="shared" si="1"/>
        <v>-7</v>
      </c>
    </row>
    <row r="65" spans="2:9" x14ac:dyDescent="0.2">
      <c r="B65" s="22" t="s">
        <v>268</v>
      </c>
      <c r="C65" s="7">
        <v>12</v>
      </c>
      <c r="D65" s="7">
        <v>8</v>
      </c>
      <c r="E65" s="7">
        <v>4</v>
      </c>
      <c r="F65" s="7">
        <v>15</v>
      </c>
      <c r="G65" s="7">
        <v>9</v>
      </c>
      <c r="H65" s="7">
        <v>6</v>
      </c>
      <c r="I65" s="80">
        <f t="shared" si="1"/>
        <v>-3</v>
      </c>
    </row>
    <row r="66" spans="2:9" x14ac:dyDescent="0.2">
      <c r="B66" s="107" t="s">
        <v>269</v>
      </c>
      <c r="C66" s="80">
        <v>691</v>
      </c>
      <c r="D66" s="7">
        <v>400</v>
      </c>
      <c r="E66" s="7">
        <v>291</v>
      </c>
      <c r="F66" s="7">
        <v>348</v>
      </c>
      <c r="G66" s="7">
        <v>185</v>
      </c>
      <c r="H66" s="7">
        <v>163</v>
      </c>
      <c r="I66" s="80">
        <f t="shared" si="1"/>
        <v>343</v>
      </c>
    </row>
    <row r="67" spans="2:9" ht="13.8" thickBot="1" x14ac:dyDescent="0.25">
      <c r="B67" s="43" t="s">
        <v>270</v>
      </c>
      <c r="C67" s="71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71">
        <f t="shared" si="1"/>
        <v>0</v>
      </c>
    </row>
    <row r="68" spans="2:9" x14ac:dyDescent="0.2">
      <c r="B68" s="2" t="s">
        <v>197</v>
      </c>
    </row>
  </sheetData>
  <mergeCells count="5">
    <mergeCell ref="B4:B5"/>
    <mergeCell ref="C4:E4"/>
    <mergeCell ref="F4:H4"/>
    <mergeCell ref="I4:I5"/>
    <mergeCell ref="H3:I3"/>
  </mergeCells>
  <phoneticPr fontId="4"/>
  <pageMargins left="0.70866141732283472" right="0.70866141732283472" top="0.74803149606299213" bottom="0.74803149606299213" header="0.31496062992125984" footer="0.31496062992125984"/>
  <ignoredErrors>
    <ignoredError sqref="C19:H19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CCFFCC"/>
    <pageSetUpPr fitToPage="1"/>
  </sheetPr>
  <dimension ref="B2:I30"/>
  <sheetViews>
    <sheetView topLeftCell="A16" zoomScaleSheetLayoutView="100" workbookViewId="0">
      <selection activeCell="B3" sqref="B3:H30"/>
    </sheetView>
  </sheetViews>
  <sheetFormatPr defaultColWidth="2.6640625" defaultRowHeight="13.2" x14ac:dyDescent="0.2"/>
  <cols>
    <col min="1" max="1" width="2.6640625" style="2"/>
    <col min="2" max="2" width="11.109375" style="2" customWidth="1"/>
    <col min="3" max="8" width="9" style="2" customWidth="1"/>
    <col min="9" max="16384" width="2.6640625" style="2"/>
  </cols>
  <sheetData>
    <row r="2" spans="2:9" x14ac:dyDescent="0.2">
      <c r="B2" s="1" t="s">
        <v>271</v>
      </c>
      <c r="H2" s="3"/>
    </row>
    <row r="3" spans="2:9" ht="20.100000000000001" customHeight="1" thickBot="1" x14ac:dyDescent="0.25">
      <c r="B3" s="26" t="s">
        <v>134</v>
      </c>
      <c r="H3" s="3" t="s">
        <v>11</v>
      </c>
      <c r="I3" s="3"/>
    </row>
    <row r="4" spans="2:9" x14ac:dyDescent="0.2">
      <c r="B4" s="175" t="s">
        <v>182</v>
      </c>
      <c r="C4" s="180" t="s">
        <v>58</v>
      </c>
      <c r="D4" s="180"/>
      <c r="E4" s="180" t="s">
        <v>57</v>
      </c>
      <c r="F4" s="180"/>
      <c r="G4" s="180" t="s">
        <v>65</v>
      </c>
      <c r="H4" s="181"/>
    </row>
    <row r="5" spans="2:9" x14ac:dyDescent="0.2">
      <c r="B5" s="177"/>
      <c r="C5" s="12" t="s">
        <v>272</v>
      </c>
      <c r="D5" s="18" t="s">
        <v>273</v>
      </c>
      <c r="E5" s="18" t="s">
        <v>274</v>
      </c>
      <c r="F5" s="12" t="s">
        <v>275</v>
      </c>
      <c r="G5" s="12" t="s">
        <v>272</v>
      </c>
      <c r="H5" s="19" t="s">
        <v>276</v>
      </c>
    </row>
    <row r="6" spans="2:9" x14ac:dyDescent="0.2">
      <c r="B6" s="4"/>
      <c r="C6" s="5" t="s">
        <v>69</v>
      </c>
      <c r="D6" s="5" t="s">
        <v>173</v>
      </c>
      <c r="E6" s="5" t="s">
        <v>71</v>
      </c>
      <c r="F6" s="5" t="s">
        <v>173</v>
      </c>
      <c r="G6" s="5" t="s">
        <v>68</v>
      </c>
      <c r="H6" s="5" t="s">
        <v>68</v>
      </c>
    </row>
    <row r="7" spans="2:9" x14ac:dyDescent="0.2">
      <c r="B7" s="96" t="s">
        <v>184</v>
      </c>
      <c r="C7" s="7">
        <v>52481</v>
      </c>
      <c r="D7" s="13">
        <v>32.9</v>
      </c>
      <c r="E7" s="14">
        <v>14.63</v>
      </c>
      <c r="F7" s="13">
        <v>2.6</v>
      </c>
      <c r="G7" s="13">
        <v>3587.218045112782</v>
      </c>
      <c r="H7" s="7">
        <v>289</v>
      </c>
    </row>
    <row r="8" spans="2:9" x14ac:dyDescent="0.2">
      <c r="B8" s="96" t="s">
        <v>783</v>
      </c>
      <c r="C8" s="7">
        <v>47185</v>
      </c>
      <c r="D8" s="13">
        <v>30.1</v>
      </c>
      <c r="E8" s="14">
        <v>12.53</v>
      </c>
      <c r="F8" s="13">
        <v>2.2999999999999998</v>
      </c>
      <c r="G8" s="13">
        <v>3765.8</v>
      </c>
      <c r="H8" s="7">
        <v>284</v>
      </c>
    </row>
    <row r="9" spans="2:9" ht="13.8" thickBot="1" x14ac:dyDescent="0.25">
      <c r="B9" s="8" t="s">
        <v>881</v>
      </c>
      <c r="C9" s="9">
        <v>46284</v>
      </c>
      <c r="D9" s="27">
        <v>30.042999999999999</v>
      </c>
      <c r="E9" s="28">
        <v>12.63</v>
      </c>
      <c r="F9" s="27">
        <v>2.2869999999999999</v>
      </c>
      <c r="G9" s="27">
        <v>3664.6</v>
      </c>
      <c r="H9" s="9">
        <v>279.06400000000002</v>
      </c>
    </row>
    <row r="10" spans="2:9" x14ac:dyDescent="0.2">
      <c r="B10" s="65"/>
      <c r="C10" s="7"/>
      <c r="D10" s="13"/>
      <c r="E10" s="14"/>
      <c r="F10" s="13"/>
      <c r="G10" s="13"/>
      <c r="H10" s="7"/>
    </row>
    <row r="11" spans="2:9" ht="20.100000000000001" customHeight="1" thickBot="1" x14ac:dyDescent="0.25">
      <c r="B11" s="26" t="s">
        <v>174</v>
      </c>
      <c r="H11" s="3" t="s">
        <v>11</v>
      </c>
      <c r="I11" s="3"/>
    </row>
    <row r="12" spans="2:9" x14ac:dyDescent="0.2">
      <c r="B12" s="175" t="s">
        <v>182</v>
      </c>
      <c r="C12" s="180" t="s">
        <v>58</v>
      </c>
      <c r="D12" s="180"/>
      <c r="E12" s="180" t="s">
        <v>57</v>
      </c>
      <c r="F12" s="180"/>
      <c r="G12" s="180" t="s">
        <v>65</v>
      </c>
      <c r="H12" s="181"/>
    </row>
    <row r="13" spans="2:9" x14ac:dyDescent="0.2">
      <c r="B13" s="177"/>
      <c r="C13" s="12" t="s">
        <v>272</v>
      </c>
      <c r="D13" s="18" t="s">
        <v>273</v>
      </c>
      <c r="E13" s="18" t="s">
        <v>274</v>
      </c>
      <c r="F13" s="12" t="s">
        <v>275</v>
      </c>
      <c r="G13" s="12" t="s">
        <v>272</v>
      </c>
      <c r="H13" s="19" t="s">
        <v>774</v>
      </c>
    </row>
    <row r="14" spans="2:9" x14ac:dyDescent="0.2">
      <c r="B14" s="4"/>
      <c r="C14" s="5" t="s">
        <v>69</v>
      </c>
      <c r="D14" s="5" t="s">
        <v>173</v>
      </c>
      <c r="E14" s="5" t="s">
        <v>71</v>
      </c>
      <c r="F14" s="5" t="s">
        <v>173</v>
      </c>
      <c r="G14" s="5" t="s">
        <v>68</v>
      </c>
      <c r="H14" s="5" t="s">
        <v>68</v>
      </c>
    </row>
    <row r="15" spans="2:9" x14ac:dyDescent="0.2">
      <c r="B15" s="6" t="s">
        <v>40</v>
      </c>
      <c r="C15" s="7">
        <v>43267</v>
      </c>
      <c r="D15" s="13">
        <v>34.51</v>
      </c>
      <c r="E15" s="14">
        <v>11.09</v>
      </c>
      <c r="F15" s="13">
        <v>6.2750000000000004</v>
      </c>
      <c r="G15" s="13">
        <v>3901.442741208296</v>
      </c>
      <c r="H15" s="7">
        <v>709.375</v>
      </c>
    </row>
    <row r="16" spans="2:9" x14ac:dyDescent="0.2">
      <c r="B16" s="6" t="s">
        <v>45</v>
      </c>
      <c r="C16" s="7">
        <v>48148</v>
      </c>
      <c r="D16" s="13">
        <v>38.92</v>
      </c>
      <c r="E16" s="14">
        <v>12.6</v>
      </c>
      <c r="F16" s="13">
        <v>7.12</v>
      </c>
      <c r="G16" s="13">
        <v>3821.2698412698414</v>
      </c>
      <c r="H16" s="7">
        <v>699.8</v>
      </c>
    </row>
    <row r="17" spans="2:9" x14ac:dyDescent="0.2">
      <c r="B17" s="6" t="s">
        <v>50</v>
      </c>
      <c r="C17" s="7">
        <v>47163</v>
      </c>
      <c r="D17" s="13">
        <v>38.799999999999997</v>
      </c>
      <c r="E17" s="14">
        <v>12.56</v>
      </c>
      <c r="F17" s="13">
        <v>7.1</v>
      </c>
      <c r="G17" s="13">
        <v>3755.0159235668789</v>
      </c>
      <c r="H17" s="7">
        <v>688</v>
      </c>
    </row>
    <row r="18" spans="2:9" x14ac:dyDescent="0.2">
      <c r="B18" s="6" t="s">
        <v>780</v>
      </c>
      <c r="C18" s="7">
        <v>47185</v>
      </c>
      <c r="D18" s="13">
        <v>38.9</v>
      </c>
      <c r="E18" s="14">
        <v>12.53</v>
      </c>
      <c r="F18" s="13">
        <v>7.1</v>
      </c>
      <c r="G18" s="13">
        <v>3765.8</v>
      </c>
      <c r="H18" s="7">
        <v>686</v>
      </c>
    </row>
    <row r="19" spans="2:9" ht="13.8" thickBot="1" x14ac:dyDescent="0.25">
      <c r="B19" s="8" t="s">
        <v>881</v>
      </c>
      <c r="C19" s="9">
        <v>46284</v>
      </c>
      <c r="D19" s="27">
        <v>38.42</v>
      </c>
      <c r="E19" s="28">
        <v>12.63</v>
      </c>
      <c r="F19" s="27">
        <v>7.1459999999999999</v>
      </c>
      <c r="G19" s="27">
        <v>3664.6</v>
      </c>
      <c r="H19" s="9">
        <v>681.63800000000003</v>
      </c>
    </row>
    <row r="20" spans="2:9" x14ac:dyDescent="0.2">
      <c r="B20" s="65"/>
      <c r="C20" s="7"/>
      <c r="D20" s="13"/>
      <c r="E20" s="14"/>
      <c r="F20" s="13"/>
      <c r="G20" s="13"/>
      <c r="H20" s="7"/>
    </row>
    <row r="21" spans="2:9" ht="20.100000000000001" customHeight="1" thickBot="1" x14ac:dyDescent="0.25">
      <c r="B21" s="26" t="s">
        <v>175</v>
      </c>
      <c r="H21" s="3" t="s">
        <v>11</v>
      </c>
      <c r="I21" s="3"/>
    </row>
    <row r="22" spans="2:9" x14ac:dyDescent="0.2">
      <c r="B22" s="175" t="s">
        <v>182</v>
      </c>
      <c r="C22" s="180" t="s">
        <v>58</v>
      </c>
      <c r="D22" s="180"/>
      <c r="E22" s="180" t="s">
        <v>57</v>
      </c>
      <c r="F22" s="180"/>
      <c r="G22" s="180" t="s">
        <v>65</v>
      </c>
      <c r="H22" s="181"/>
    </row>
    <row r="23" spans="2:9" x14ac:dyDescent="0.2">
      <c r="B23" s="177"/>
      <c r="C23" s="12" t="s">
        <v>272</v>
      </c>
      <c r="D23" s="18" t="s">
        <v>273</v>
      </c>
      <c r="E23" s="18" t="s">
        <v>274</v>
      </c>
      <c r="F23" s="12" t="s">
        <v>275</v>
      </c>
      <c r="G23" s="12" t="s">
        <v>272</v>
      </c>
      <c r="H23" s="19" t="s">
        <v>774</v>
      </c>
    </row>
    <row r="24" spans="2:9" x14ac:dyDescent="0.2">
      <c r="B24" s="4"/>
      <c r="C24" s="5" t="s">
        <v>69</v>
      </c>
      <c r="D24" s="5" t="s">
        <v>173</v>
      </c>
      <c r="E24" s="5" t="s">
        <v>71</v>
      </c>
      <c r="F24" s="5" t="s">
        <v>173</v>
      </c>
      <c r="G24" s="5" t="s">
        <v>68</v>
      </c>
      <c r="H24" s="5" t="s">
        <v>68</v>
      </c>
    </row>
    <row r="25" spans="2:9" x14ac:dyDescent="0.2">
      <c r="B25" s="6" t="s">
        <v>40</v>
      </c>
      <c r="C25" s="7">
        <v>6296</v>
      </c>
      <c r="D25" s="13">
        <v>24.6</v>
      </c>
      <c r="E25" s="14">
        <v>2.38</v>
      </c>
      <c r="F25" s="13">
        <v>2.2999999999999998</v>
      </c>
      <c r="G25" s="13">
        <v>2645.3781512605042</v>
      </c>
      <c r="H25" s="7">
        <v>241.8</v>
      </c>
    </row>
    <row r="26" spans="2:9" x14ac:dyDescent="0.2">
      <c r="B26" s="6" t="s">
        <v>45</v>
      </c>
      <c r="C26" s="7">
        <v>5893</v>
      </c>
      <c r="D26" s="13">
        <v>24.01</v>
      </c>
      <c r="E26" s="14">
        <v>2.2799999999999998</v>
      </c>
      <c r="F26" s="13">
        <v>2.17</v>
      </c>
      <c r="G26" s="13">
        <v>2584.6491228070176</v>
      </c>
      <c r="H26" s="7">
        <v>232.2</v>
      </c>
    </row>
    <row r="27" spans="2:9" x14ac:dyDescent="0.2">
      <c r="B27" s="6" t="s">
        <v>50</v>
      </c>
      <c r="C27" s="7">
        <v>5318</v>
      </c>
      <c r="D27" s="13">
        <v>22.6</v>
      </c>
      <c r="E27" s="14">
        <v>2.08</v>
      </c>
      <c r="F27" s="13">
        <v>2</v>
      </c>
      <c r="G27" s="13">
        <v>2556.7307692307691</v>
      </c>
      <c r="H27" s="7">
        <v>223</v>
      </c>
    </row>
    <row r="28" spans="2:9" x14ac:dyDescent="0.2">
      <c r="B28" s="6" t="s">
        <v>780</v>
      </c>
      <c r="C28" s="7" t="s">
        <v>176</v>
      </c>
      <c r="D28" s="13" t="s">
        <v>176</v>
      </c>
      <c r="E28" s="14" t="s">
        <v>176</v>
      </c>
      <c r="F28" s="13" t="s">
        <v>176</v>
      </c>
      <c r="G28" s="13" t="s">
        <v>176</v>
      </c>
      <c r="H28" s="7">
        <v>210</v>
      </c>
    </row>
    <row r="29" spans="2:9" ht="13.8" thickBot="1" x14ac:dyDescent="0.25">
      <c r="B29" s="8" t="s">
        <v>881</v>
      </c>
      <c r="C29" s="9" t="s">
        <v>804</v>
      </c>
      <c r="D29" s="27" t="s">
        <v>805</v>
      </c>
      <c r="E29" s="28" t="s">
        <v>806</v>
      </c>
      <c r="F29" s="27" t="s">
        <v>807</v>
      </c>
      <c r="G29" s="27" t="s">
        <v>808</v>
      </c>
      <c r="H29" s="9">
        <v>199.536</v>
      </c>
    </row>
    <row r="30" spans="2:9" x14ac:dyDescent="0.2">
      <c r="B30" s="2" t="s">
        <v>133</v>
      </c>
    </row>
  </sheetData>
  <mergeCells count="12">
    <mergeCell ref="B22:B23"/>
    <mergeCell ref="C22:D22"/>
    <mergeCell ref="E22:F22"/>
    <mergeCell ref="G22:H22"/>
    <mergeCell ref="B4:B5"/>
    <mergeCell ref="C4:D4"/>
    <mergeCell ref="E4:F4"/>
    <mergeCell ref="G4:H4"/>
    <mergeCell ref="B12:B13"/>
    <mergeCell ref="C12:D12"/>
    <mergeCell ref="E12:F12"/>
    <mergeCell ref="G12:H12"/>
  </mergeCells>
  <phoneticPr fontId="4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CCFFCC"/>
    <pageSetUpPr fitToPage="1"/>
  </sheetPr>
  <dimension ref="B2:I21"/>
  <sheetViews>
    <sheetView zoomScaleSheetLayoutView="100" workbookViewId="0">
      <selection activeCell="C6" sqref="C6"/>
    </sheetView>
  </sheetViews>
  <sheetFormatPr defaultColWidth="2.6640625" defaultRowHeight="13.2" x14ac:dyDescent="0.2"/>
  <cols>
    <col min="1" max="1" width="2.6640625" style="2"/>
    <col min="2" max="2" width="17.21875" style="2" bestFit="1" customWidth="1"/>
    <col min="3" max="3" width="9.77734375" style="2" bestFit="1" customWidth="1"/>
    <col min="4" max="4" width="7.109375" style="2" bestFit="1" customWidth="1"/>
    <col min="5" max="5" width="9.77734375" style="2" customWidth="1"/>
    <col min="6" max="6" width="7.109375" style="2" bestFit="1" customWidth="1"/>
    <col min="7" max="7" width="9.77734375" style="2" bestFit="1" customWidth="1"/>
    <col min="8" max="8" width="7.109375" style="2" bestFit="1" customWidth="1"/>
    <col min="9" max="9" width="9" style="2" bestFit="1" customWidth="1"/>
    <col min="10" max="16384" width="2.6640625" style="2"/>
  </cols>
  <sheetData>
    <row r="2" spans="2:9" x14ac:dyDescent="0.2">
      <c r="B2" s="1" t="s">
        <v>288</v>
      </c>
    </row>
    <row r="3" spans="2:9" ht="13.8" thickBot="1" x14ac:dyDescent="0.25">
      <c r="I3" s="95" t="s">
        <v>883</v>
      </c>
    </row>
    <row r="4" spans="2:9" x14ac:dyDescent="0.2">
      <c r="B4" s="175" t="s">
        <v>278</v>
      </c>
      <c r="C4" s="170" t="s">
        <v>58</v>
      </c>
      <c r="D4" s="46"/>
      <c r="E4" s="170" t="s">
        <v>70</v>
      </c>
      <c r="F4" s="46"/>
      <c r="G4" s="170" t="s">
        <v>57</v>
      </c>
      <c r="H4" s="46"/>
      <c r="I4" s="179" t="s">
        <v>65</v>
      </c>
    </row>
    <row r="5" spans="2:9" x14ac:dyDescent="0.2">
      <c r="B5" s="177"/>
      <c r="C5" s="172"/>
      <c r="D5" s="18" t="s">
        <v>168</v>
      </c>
      <c r="E5" s="172"/>
      <c r="F5" s="18" t="s">
        <v>168</v>
      </c>
      <c r="G5" s="172"/>
      <c r="H5" s="18" t="s">
        <v>168</v>
      </c>
      <c r="I5" s="192"/>
    </row>
    <row r="6" spans="2:9" x14ac:dyDescent="0.2">
      <c r="B6" s="4"/>
      <c r="C6" s="5" t="s">
        <v>69</v>
      </c>
      <c r="D6" s="5" t="s">
        <v>173</v>
      </c>
      <c r="E6" s="5" t="s">
        <v>70</v>
      </c>
      <c r="F6" s="5" t="s">
        <v>172</v>
      </c>
      <c r="G6" s="5" t="s">
        <v>71</v>
      </c>
      <c r="H6" s="5" t="s">
        <v>172</v>
      </c>
      <c r="I6" s="5" t="s">
        <v>68</v>
      </c>
    </row>
    <row r="7" spans="2:9" x14ac:dyDescent="0.2">
      <c r="B7" s="20" t="s">
        <v>279</v>
      </c>
      <c r="C7" s="7">
        <v>2048011</v>
      </c>
      <c r="D7" s="13">
        <v>100</v>
      </c>
      <c r="E7" s="7">
        <v>832097</v>
      </c>
      <c r="F7" s="13">
        <v>100</v>
      </c>
      <c r="G7" s="14">
        <v>13561.56</v>
      </c>
      <c r="H7" s="13">
        <v>100</v>
      </c>
      <c r="I7" s="13">
        <v>154.76125165541427</v>
      </c>
    </row>
    <row r="8" spans="2:9" x14ac:dyDescent="0.2">
      <c r="B8" s="47" t="s">
        <v>791</v>
      </c>
      <c r="C8" s="7">
        <v>439669</v>
      </c>
      <c r="D8" s="13">
        <f>C8/$C$7*100</f>
        <v>21.468097583460242</v>
      </c>
      <c r="E8" s="7">
        <v>180778</v>
      </c>
      <c r="F8" s="13">
        <f>E8/$E$7*100</f>
        <v>21.725592088422381</v>
      </c>
      <c r="G8" s="14">
        <v>2476.5500000000002</v>
      </c>
      <c r="H8" s="13">
        <f>G8/$G$7*100</f>
        <v>18.261542182462787</v>
      </c>
      <c r="I8" s="13">
        <f>C8/G8</f>
        <v>177.53285821000989</v>
      </c>
    </row>
    <row r="9" spans="2:9" x14ac:dyDescent="0.2">
      <c r="B9" s="47" t="s">
        <v>281</v>
      </c>
      <c r="C9" s="7">
        <v>193898</v>
      </c>
      <c r="D9" s="13">
        <f t="shared" ref="D9:D15" si="0">C9/$C$7*100</f>
        <v>9.4676249297489115</v>
      </c>
      <c r="E9" s="7">
        <v>79427</v>
      </c>
      <c r="F9" s="13">
        <f t="shared" ref="F9:F15" si="1">E9/$E$7*100</f>
        <v>9.5454015577510791</v>
      </c>
      <c r="G9" s="14">
        <v>905.37</v>
      </c>
      <c r="H9" s="13">
        <f t="shared" ref="H9:H15" si="2">G9/$G$7*100</f>
        <v>6.6760018758903845</v>
      </c>
      <c r="I9" s="13">
        <f t="shared" ref="I9:I15" si="3">C9/G9</f>
        <v>214.16437478599909</v>
      </c>
    </row>
    <row r="10" spans="2:9" x14ac:dyDescent="0.2">
      <c r="B10" s="48" t="s">
        <v>282</v>
      </c>
      <c r="C10" s="7">
        <v>9721</v>
      </c>
      <c r="D10" s="13">
        <f t="shared" si="0"/>
        <v>0.47465565370498497</v>
      </c>
      <c r="E10" s="7">
        <v>3871</v>
      </c>
      <c r="F10" s="13">
        <f t="shared" si="1"/>
        <v>0.46521018583169987</v>
      </c>
      <c r="G10" s="14">
        <v>240.96</v>
      </c>
      <c r="H10" s="13">
        <f t="shared" si="2"/>
        <v>1.7767867413483407</v>
      </c>
      <c r="I10" s="13">
        <f t="shared" si="3"/>
        <v>40.342795484727752</v>
      </c>
    </row>
    <row r="11" spans="2:9" x14ac:dyDescent="0.2">
      <c r="B11" s="48" t="s">
        <v>283</v>
      </c>
      <c r="C11" s="7">
        <v>154055</v>
      </c>
      <c r="D11" s="13">
        <f t="shared" si="0"/>
        <v>7.5221763945603817</v>
      </c>
      <c r="E11" s="7">
        <v>64296</v>
      </c>
      <c r="F11" s="13">
        <f t="shared" si="1"/>
        <v>7.7269837530960936</v>
      </c>
      <c r="G11" s="14">
        <v>552.04</v>
      </c>
      <c r="H11" s="13">
        <f t="shared" si="2"/>
        <v>4.070623143650141</v>
      </c>
      <c r="I11" s="13">
        <f t="shared" si="3"/>
        <v>279.06492283167887</v>
      </c>
    </row>
    <row r="12" spans="2:9" x14ac:dyDescent="0.2">
      <c r="B12" s="49" t="s">
        <v>284</v>
      </c>
      <c r="C12" s="7">
        <v>120466</v>
      </c>
      <c r="D12" s="13">
        <f t="shared" si="0"/>
        <v>5.8820973129538858</v>
      </c>
      <c r="E12" s="7">
        <v>51428</v>
      </c>
      <c r="F12" s="13">
        <f t="shared" si="1"/>
        <v>6.1805294334674921</v>
      </c>
      <c r="G12" s="14">
        <v>176.73</v>
      </c>
      <c r="H12" s="13">
        <f t="shared" si="2"/>
        <v>1.3031686620123348</v>
      </c>
      <c r="I12" s="13">
        <f t="shared" si="3"/>
        <v>681.63865783964241</v>
      </c>
    </row>
    <row r="13" spans="2:9" x14ac:dyDescent="0.2">
      <c r="B13" s="49" t="s">
        <v>285</v>
      </c>
      <c r="C13" s="7">
        <v>21091</v>
      </c>
      <c r="D13" s="13">
        <f t="shared" si="0"/>
        <v>1.0298284530698321</v>
      </c>
      <c r="E13" s="7">
        <v>8172</v>
      </c>
      <c r="F13" s="13">
        <f t="shared" si="1"/>
        <v>0.98209703916730862</v>
      </c>
      <c r="G13" s="14">
        <v>105.7</v>
      </c>
      <c r="H13" s="13">
        <f t="shared" si="2"/>
        <v>0.77940885856789344</v>
      </c>
      <c r="I13" s="13">
        <f t="shared" si="3"/>
        <v>199.53642384105959</v>
      </c>
    </row>
    <row r="14" spans="2:9" x14ac:dyDescent="0.2">
      <c r="B14" s="49" t="s">
        <v>286</v>
      </c>
      <c r="C14" s="7">
        <v>9339</v>
      </c>
      <c r="D14" s="13">
        <f t="shared" si="0"/>
        <v>0.45600341013793383</v>
      </c>
      <c r="E14" s="7">
        <v>3469</v>
      </c>
      <c r="F14" s="13">
        <f t="shared" si="1"/>
        <v>0.41689851063037126</v>
      </c>
      <c r="G14" s="14">
        <v>181.9</v>
      </c>
      <c r="H14" s="13">
        <f t="shared" si="2"/>
        <v>1.3412911199006605</v>
      </c>
      <c r="I14" s="13">
        <f t="shared" si="3"/>
        <v>51.341396371632761</v>
      </c>
    </row>
    <row r="15" spans="2:9" ht="13.8" thickBot="1" x14ac:dyDescent="0.25">
      <c r="B15" s="50" t="s">
        <v>287</v>
      </c>
      <c r="C15" s="9">
        <v>3159</v>
      </c>
      <c r="D15" s="27">
        <f t="shared" si="0"/>
        <v>0.15424721839872932</v>
      </c>
      <c r="E15" s="9">
        <v>1227</v>
      </c>
      <c r="F15" s="27">
        <f t="shared" si="1"/>
        <v>0.14745876983092115</v>
      </c>
      <c r="G15" s="28">
        <v>87.67</v>
      </c>
      <c r="H15" s="27">
        <f t="shared" si="2"/>
        <v>0.64645955185096704</v>
      </c>
      <c r="I15" s="27">
        <f t="shared" si="3"/>
        <v>36.032850461959619</v>
      </c>
    </row>
    <row r="16" spans="2:9" x14ac:dyDescent="0.2">
      <c r="B16" s="94" t="s">
        <v>888</v>
      </c>
    </row>
    <row r="17" spans="2:2" x14ac:dyDescent="0.2">
      <c r="B17" s="2" t="s">
        <v>889</v>
      </c>
    </row>
    <row r="18" spans="2:2" x14ac:dyDescent="0.2">
      <c r="B18" s="2" t="s">
        <v>873</v>
      </c>
    </row>
    <row r="19" spans="2:2" x14ac:dyDescent="0.2">
      <c r="B19" s="2" t="s">
        <v>874</v>
      </c>
    </row>
    <row r="20" spans="2:2" x14ac:dyDescent="0.2">
      <c r="B20" s="2" t="s">
        <v>875</v>
      </c>
    </row>
    <row r="21" spans="2:2" x14ac:dyDescent="0.2">
      <c r="B21" s="2" t="s">
        <v>133</v>
      </c>
    </row>
  </sheetData>
  <mergeCells count="5">
    <mergeCell ref="B4:B5"/>
    <mergeCell ref="C4:C5"/>
    <mergeCell ref="E4:E5"/>
    <mergeCell ref="I4:I5"/>
    <mergeCell ref="G4:G5"/>
  </mergeCells>
  <phoneticPr fontId="4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CCFFCC"/>
    <pageSetUpPr fitToPage="1"/>
  </sheetPr>
  <dimension ref="A2:J12"/>
  <sheetViews>
    <sheetView zoomScaleSheetLayoutView="100" workbookViewId="0">
      <selection activeCell="B3" sqref="B3:I12"/>
    </sheetView>
  </sheetViews>
  <sheetFormatPr defaultColWidth="2.6640625" defaultRowHeight="13.2" x14ac:dyDescent="0.2"/>
  <cols>
    <col min="1" max="1" width="2.6640625" style="94"/>
    <col min="2" max="2" width="11.109375" style="94" customWidth="1"/>
    <col min="3" max="9" width="8.6640625" style="94" customWidth="1"/>
    <col min="10" max="16384" width="2.6640625" style="94"/>
  </cols>
  <sheetData>
    <row r="2" spans="1:10" x14ac:dyDescent="0.2">
      <c r="B2" s="144" t="s">
        <v>297</v>
      </c>
    </row>
    <row r="3" spans="1:10" ht="13.8" thickBot="1" x14ac:dyDescent="0.25">
      <c r="B3" s="7"/>
      <c r="C3" s="7"/>
      <c r="D3" s="7"/>
      <c r="E3" s="7"/>
      <c r="F3" s="7"/>
      <c r="G3" s="7"/>
      <c r="H3" s="7"/>
      <c r="I3" s="7" t="s">
        <v>295</v>
      </c>
    </row>
    <row r="4" spans="1:10" x14ac:dyDescent="0.2">
      <c r="A4" s="7"/>
      <c r="B4" s="208" t="s">
        <v>182</v>
      </c>
      <c r="C4" s="211" t="s">
        <v>58</v>
      </c>
      <c r="D4" s="211"/>
      <c r="E4" s="211"/>
      <c r="F4" s="211"/>
      <c r="G4" s="211"/>
      <c r="H4" s="211"/>
      <c r="I4" s="211"/>
      <c r="J4" s="7"/>
    </row>
    <row r="5" spans="1:10" x14ac:dyDescent="0.2">
      <c r="A5" s="7"/>
      <c r="B5" s="209"/>
      <c r="C5" s="149" t="s">
        <v>61</v>
      </c>
      <c r="D5" s="146" t="s">
        <v>289</v>
      </c>
      <c r="E5" s="146" t="s">
        <v>294</v>
      </c>
      <c r="F5" s="145" t="s">
        <v>290</v>
      </c>
      <c r="G5" s="145" t="s">
        <v>291</v>
      </c>
      <c r="H5" s="145" t="s">
        <v>292</v>
      </c>
      <c r="I5" s="150" t="s">
        <v>293</v>
      </c>
      <c r="J5" s="7"/>
    </row>
    <row r="6" spans="1:10" x14ac:dyDescent="0.2">
      <c r="B6" s="103"/>
      <c r="C6" s="151" t="s">
        <v>69</v>
      </c>
      <c r="D6" s="151" t="s">
        <v>69</v>
      </c>
      <c r="E6" s="151" t="s">
        <v>69</v>
      </c>
      <c r="F6" s="151" t="s">
        <v>69</v>
      </c>
      <c r="G6" s="151" t="s">
        <v>69</v>
      </c>
      <c r="H6" s="151" t="s">
        <v>69</v>
      </c>
      <c r="I6" s="151" t="s">
        <v>69</v>
      </c>
    </row>
    <row r="7" spans="1:10" x14ac:dyDescent="0.2">
      <c r="B7" s="103" t="s">
        <v>1149</v>
      </c>
      <c r="C7" s="7">
        <v>4042</v>
      </c>
      <c r="D7" s="7">
        <v>994</v>
      </c>
      <c r="E7" s="7">
        <v>748</v>
      </c>
      <c r="F7" s="7">
        <v>289</v>
      </c>
      <c r="G7" s="7">
        <v>197</v>
      </c>
      <c r="H7" s="7">
        <v>272</v>
      </c>
      <c r="I7" s="7">
        <v>1542</v>
      </c>
    </row>
    <row r="8" spans="1:10" x14ac:dyDescent="0.2">
      <c r="B8" s="131" t="s">
        <v>1150</v>
      </c>
      <c r="C8" s="7">
        <v>3801</v>
      </c>
      <c r="D8" s="7">
        <v>910</v>
      </c>
      <c r="E8" s="7">
        <v>701</v>
      </c>
      <c r="F8" s="7">
        <v>274</v>
      </c>
      <c r="G8" s="7">
        <v>179</v>
      </c>
      <c r="H8" s="7">
        <v>272</v>
      </c>
      <c r="I8" s="7">
        <v>1465</v>
      </c>
    </row>
    <row r="9" spans="1:10" x14ac:dyDescent="0.2">
      <c r="B9" s="131" t="s">
        <v>1151</v>
      </c>
      <c r="C9" s="7">
        <v>3692</v>
      </c>
      <c r="D9" s="7">
        <v>818</v>
      </c>
      <c r="E9" s="7">
        <v>732</v>
      </c>
      <c r="F9" s="7">
        <v>269</v>
      </c>
      <c r="G9" s="7">
        <v>176</v>
      </c>
      <c r="H9" s="7">
        <v>263</v>
      </c>
      <c r="I9" s="7">
        <v>1434</v>
      </c>
    </row>
    <row r="10" spans="1:10" x14ac:dyDescent="0.2">
      <c r="B10" s="131" t="s">
        <v>1152</v>
      </c>
      <c r="C10" s="7">
        <v>3977</v>
      </c>
      <c r="D10" s="7">
        <v>848</v>
      </c>
      <c r="E10" s="7">
        <v>719</v>
      </c>
      <c r="F10" s="7">
        <v>268</v>
      </c>
      <c r="G10" s="7">
        <v>187</v>
      </c>
      <c r="H10" s="7">
        <v>306</v>
      </c>
      <c r="I10" s="7">
        <v>1649</v>
      </c>
    </row>
    <row r="11" spans="1:10" ht="13.8" thickBot="1" x14ac:dyDescent="0.25">
      <c r="B11" s="121" t="s">
        <v>1153</v>
      </c>
      <c r="C11" s="9">
        <v>4154</v>
      </c>
      <c r="D11" s="9">
        <v>851</v>
      </c>
      <c r="E11" s="9">
        <v>704</v>
      </c>
      <c r="F11" s="9">
        <v>269</v>
      </c>
      <c r="G11" s="9">
        <v>193</v>
      </c>
      <c r="H11" s="9">
        <v>398</v>
      </c>
      <c r="I11" s="9">
        <v>1739</v>
      </c>
    </row>
    <row r="12" spans="1:10" x14ac:dyDescent="0.2">
      <c r="B12" s="127" t="s">
        <v>296</v>
      </c>
      <c r="C12" s="7"/>
      <c r="D12" s="7"/>
      <c r="E12" s="7"/>
      <c r="F12" s="7"/>
      <c r="G12" s="7"/>
      <c r="H12" s="7"/>
      <c r="I12" s="7"/>
    </row>
  </sheetData>
  <mergeCells count="2">
    <mergeCell ref="B4:B5"/>
    <mergeCell ref="C4:I4"/>
  </mergeCells>
  <phoneticPr fontId="4"/>
  <conditionalFormatting sqref="B7">
    <cfRule type="cellIs" dxfId="0" priority="1" operator="equal">
      <formula>43468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CCFFCC"/>
    <pageSetUpPr fitToPage="1"/>
  </sheetPr>
  <dimension ref="B2:I58"/>
  <sheetViews>
    <sheetView topLeftCell="A22" zoomScaleSheetLayoutView="100" workbookViewId="0">
      <selection activeCell="C6" sqref="C6"/>
    </sheetView>
  </sheetViews>
  <sheetFormatPr defaultColWidth="2.6640625" defaultRowHeight="13.2" x14ac:dyDescent="0.2"/>
  <cols>
    <col min="1" max="1" width="2.6640625" style="2"/>
    <col min="2" max="2" width="9.109375" style="2" bestFit="1" customWidth="1"/>
    <col min="3" max="9" width="9.109375" style="2" customWidth="1"/>
    <col min="10" max="16384" width="2.6640625" style="2"/>
  </cols>
  <sheetData>
    <row r="2" spans="2:9" x14ac:dyDescent="0.2">
      <c r="B2" s="1" t="s">
        <v>773</v>
      </c>
      <c r="I2" s="3"/>
    </row>
    <row r="3" spans="2:9" ht="20.100000000000001" customHeight="1" thickBot="1" x14ac:dyDescent="0.25">
      <c r="B3" s="26" t="s">
        <v>134</v>
      </c>
      <c r="I3" s="3" t="s">
        <v>883</v>
      </c>
    </row>
    <row r="4" spans="2:9" x14ac:dyDescent="0.2">
      <c r="B4" s="175" t="s">
        <v>135</v>
      </c>
      <c r="C4" s="229" t="s">
        <v>304</v>
      </c>
      <c r="D4" s="230" t="s">
        <v>298</v>
      </c>
      <c r="E4" s="230"/>
      <c r="F4" s="230"/>
      <c r="G4" s="230"/>
      <c r="H4" s="229" t="s">
        <v>302</v>
      </c>
      <c r="I4" s="231" t="s">
        <v>303</v>
      </c>
    </row>
    <row r="5" spans="2:9" x14ac:dyDescent="0.2">
      <c r="B5" s="177"/>
      <c r="C5" s="182"/>
      <c r="D5" s="18" t="s">
        <v>61</v>
      </c>
      <c r="E5" s="18" t="s">
        <v>299</v>
      </c>
      <c r="F5" s="12" t="s">
        <v>300</v>
      </c>
      <c r="G5" s="12" t="s">
        <v>301</v>
      </c>
      <c r="H5" s="182"/>
      <c r="I5" s="183"/>
    </row>
    <row r="6" spans="2:9" x14ac:dyDescent="0.2">
      <c r="B6" s="4"/>
      <c r="C6" s="5" t="s">
        <v>69</v>
      </c>
      <c r="D6" s="5" t="s">
        <v>69</v>
      </c>
      <c r="E6" s="5" t="s">
        <v>69</v>
      </c>
      <c r="F6" s="5" t="s">
        <v>69</v>
      </c>
      <c r="G6" s="5" t="s">
        <v>173</v>
      </c>
      <c r="H6" s="5" t="s">
        <v>69</v>
      </c>
      <c r="I6" s="5" t="s">
        <v>69</v>
      </c>
    </row>
    <row r="7" spans="2:9" x14ac:dyDescent="0.2">
      <c r="B7" s="21" t="s">
        <v>61</v>
      </c>
      <c r="C7" s="7">
        <v>133540</v>
      </c>
      <c r="D7" s="7">
        <v>78141</v>
      </c>
      <c r="E7" s="7">
        <v>75376</v>
      </c>
      <c r="F7" s="7">
        <v>2765</v>
      </c>
      <c r="G7" s="14">
        <v>3.5384753202544119</v>
      </c>
      <c r="H7" s="7">
        <v>47534</v>
      </c>
      <c r="I7" s="7">
        <v>7865</v>
      </c>
    </row>
    <row r="8" spans="2:9" x14ac:dyDescent="0.2">
      <c r="B8" s="6" t="s">
        <v>62</v>
      </c>
      <c r="C8" s="7">
        <v>64716</v>
      </c>
      <c r="D8" s="7">
        <v>42998</v>
      </c>
      <c r="E8" s="7">
        <v>41235</v>
      </c>
      <c r="F8" s="7">
        <v>1763</v>
      </c>
      <c r="G8" s="14">
        <v>4.10019070654449</v>
      </c>
      <c r="H8" s="7">
        <v>17655</v>
      </c>
      <c r="I8" s="7">
        <v>4063</v>
      </c>
    </row>
    <row r="9" spans="2:9" x14ac:dyDescent="0.2">
      <c r="B9" s="6" t="s">
        <v>63</v>
      </c>
      <c r="C9" s="7">
        <v>68824</v>
      </c>
      <c r="D9" s="7">
        <v>35143</v>
      </c>
      <c r="E9" s="7">
        <v>34141</v>
      </c>
      <c r="F9" s="7">
        <v>1002</v>
      </c>
      <c r="G9" s="14">
        <v>2.8512079219190167</v>
      </c>
      <c r="H9" s="7">
        <v>29879</v>
      </c>
      <c r="I9" s="7">
        <v>3802</v>
      </c>
    </row>
    <row r="10" spans="2:9" x14ac:dyDescent="0.15">
      <c r="B10" s="6" t="s">
        <v>305</v>
      </c>
      <c r="C10" s="66" t="s">
        <v>894</v>
      </c>
      <c r="D10" s="66" t="s">
        <v>894</v>
      </c>
      <c r="E10" s="66" t="s">
        <v>894</v>
      </c>
      <c r="F10" s="66" t="s">
        <v>894</v>
      </c>
      <c r="G10" s="66"/>
      <c r="H10" s="66" t="s">
        <v>894</v>
      </c>
      <c r="I10" s="66" t="s">
        <v>894</v>
      </c>
    </row>
    <row r="11" spans="2:9" x14ac:dyDescent="0.2">
      <c r="B11" s="21" t="s">
        <v>61</v>
      </c>
      <c r="C11" s="13">
        <v>100</v>
      </c>
      <c r="D11" s="13">
        <v>58.515051669911635</v>
      </c>
      <c r="E11" s="13">
        <v>56.444511007937692</v>
      </c>
      <c r="F11" s="13">
        <v>2.0705406619739404</v>
      </c>
      <c r="G11" s="13" t="s">
        <v>176</v>
      </c>
      <c r="H11" s="13">
        <v>35.595327242773699</v>
      </c>
      <c r="I11" s="13">
        <v>5.8896210873146622</v>
      </c>
    </row>
    <row r="12" spans="2:9" x14ac:dyDescent="0.2">
      <c r="B12" s="6" t="s">
        <v>62</v>
      </c>
      <c r="C12" s="13">
        <v>48.461884079676501</v>
      </c>
      <c r="D12" s="13">
        <v>32.198592182117721</v>
      </c>
      <c r="E12" s="13">
        <v>30.878388497828368</v>
      </c>
      <c r="F12" s="13">
        <v>1.3202036842893516</v>
      </c>
      <c r="G12" s="13" t="s">
        <v>176</v>
      </c>
      <c r="H12" s="13">
        <v>13.220757825370674</v>
      </c>
      <c r="I12" s="13">
        <v>3.0425340721881087</v>
      </c>
    </row>
    <row r="13" spans="2:9" ht="13.8" thickBot="1" x14ac:dyDescent="0.25">
      <c r="B13" s="8" t="s">
        <v>63</v>
      </c>
      <c r="C13" s="27">
        <v>51.538115920323499</v>
      </c>
      <c r="D13" s="27">
        <v>26.316459487793921</v>
      </c>
      <c r="E13" s="27">
        <v>25.566122510109331</v>
      </c>
      <c r="F13" s="27">
        <v>0.75033697768458896</v>
      </c>
      <c r="G13" s="27" t="s">
        <v>176</v>
      </c>
      <c r="H13" s="27">
        <v>22.374569417403027</v>
      </c>
      <c r="I13" s="27">
        <v>2.8470870151265535</v>
      </c>
    </row>
    <row r="14" spans="2:9" ht="20.100000000000001" customHeight="1" thickBot="1" x14ac:dyDescent="0.25">
      <c r="B14" s="26" t="s">
        <v>174</v>
      </c>
      <c r="I14" s="3" t="s">
        <v>883</v>
      </c>
    </row>
    <row r="15" spans="2:9" x14ac:dyDescent="0.2">
      <c r="B15" s="175" t="s">
        <v>135</v>
      </c>
      <c r="C15" s="229" t="s">
        <v>304</v>
      </c>
      <c r="D15" s="230" t="s">
        <v>298</v>
      </c>
      <c r="E15" s="230"/>
      <c r="F15" s="230"/>
      <c r="G15" s="230"/>
      <c r="H15" s="229" t="s">
        <v>302</v>
      </c>
      <c r="I15" s="231" t="s">
        <v>303</v>
      </c>
    </row>
    <row r="16" spans="2:9" x14ac:dyDescent="0.2">
      <c r="B16" s="177"/>
      <c r="C16" s="182"/>
      <c r="D16" s="18" t="s">
        <v>61</v>
      </c>
      <c r="E16" s="18" t="s">
        <v>299</v>
      </c>
      <c r="F16" s="12" t="s">
        <v>300</v>
      </c>
      <c r="G16" s="12" t="s">
        <v>301</v>
      </c>
      <c r="H16" s="182"/>
      <c r="I16" s="183"/>
    </row>
    <row r="17" spans="2:9" x14ac:dyDescent="0.2">
      <c r="B17" s="4"/>
      <c r="C17" s="5" t="s">
        <v>69</v>
      </c>
      <c r="D17" s="5" t="s">
        <v>69</v>
      </c>
      <c r="E17" s="5" t="s">
        <v>69</v>
      </c>
      <c r="F17" s="5" t="s">
        <v>69</v>
      </c>
      <c r="G17" s="5" t="s">
        <v>173</v>
      </c>
      <c r="H17" s="5" t="s">
        <v>69</v>
      </c>
      <c r="I17" s="5" t="s">
        <v>69</v>
      </c>
    </row>
    <row r="18" spans="2:9" x14ac:dyDescent="0.2">
      <c r="B18" s="21" t="s">
        <v>61</v>
      </c>
      <c r="C18" s="7">
        <v>103829</v>
      </c>
      <c r="D18" s="7">
        <v>61032</v>
      </c>
      <c r="E18" s="7">
        <v>58858</v>
      </c>
      <c r="F18" s="7">
        <v>2174</v>
      </c>
      <c r="G18" s="14">
        <v>3.5620658015467295</v>
      </c>
      <c r="H18" s="7">
        <v>36244</v>
      </c>
      <c r="I18" s="7">
        <v>6553</v>
      </c>
    </row>
    <row r="19" spans="2:9" x14ac:dyDescent="0.2">
      <c r="B19" s="6" t="s">
        <v>62</v>
      </c>
      <c r="C19" s="7">
        <v>50253</v>
      </c>
      <c r="D19" s="7">
        <v>33493</v>
      </c>
      <c r="E19" s="7">
        <v>32112</v>
      </c>
      <c r="F19" s="7">
        <v>1381</v>
      </c>
      <c r="G19" s="14">
        <v>4.1232496342519331</v>
      </c>
      <c r="H19" s="7">
        <v>13365</v>
      </c>
      <c r="I19" s="7">
        <v>3395</v>
      </c>
    </row>
    <row r="20" spans="2:9" x14ac:dyDescent="0.2">
      <c r="B20" s="6" t="s">
        <v>63</v>
      </c>
      <c r="C20" s="7">
        <v>53576</v>
      </c>
      <c r="D20" s="7">
        <v>27539</v>
      </c>
      <c r="E20" s="7">
        <v>26746</v>
      </c>
      <c r="F20" s="7">
        <v>793</v>
      </c>
      <c r="G20" s="14">
        <v>2.879552634445695</v>
      </c>
      <c r="H20" s="7">
        <v>22879</v>
      </c>
      <c r="I20" s="7">
        <v>3518</v>
      </c>
    </row>
    <row r="21" spans="2:9" x14ac:dyDescent="0.15">
      <c r="B21" s="6" t="s">
        <v>305</v>
      </c>
      <c r="C21" s="66" t="s">
        <v>894</v>
      </c>
      <c r="D21" s="66" t="s">
        <v>894</v>
      </c>
      <c r="E21" s="66" t="s">
        <v>894</v>
      </c>
      <c r="F21" s="66" t="s">
        <v>894</v>
      </c>
      <c r="G21" s="66"/>
      <c r="H21" s="66" t="s">
        <v>894</v>
      </c>
      <c r="I21" s="66" t="s">
        <v>894</v>
      </c>
    </row>
    <row r="22" spans="2:9" x14ac:dyDescent="0.2">
      <c r="B22" s="21" t="s">
        <v>61</v>
      </c>
      <c r="C22" s="13">
        <v>100</v>
      </c>
      <c r="D22" s="13">
        <v>58.781265349757774</v>
      </c>
      <c r="E22" s="13">
        <v>56.687437999017618</v>
      </c>
      <c r="F22" s="13">
        <v>2.0938273507401592</v>
      </c>
      <c r="G22" s="13" t="s">
        <v>176</v>
      </c>
      <c r="H22" s="13">
        <v>34.907395814271538</v>
      </c>
      <c r="I22" s="13">
        <v>6.311338835970683</v>
      </c>
    </row>
    <row r="23" spans="2:9" x14ac:dyDescent="0.2">
      <c r="B23" s="6" t="s">
        <v>62</v>
      </c>
      <c r="C23" s="13">
        <v>48.399772703194678</v>
      </c>
      <c r="D23" s="13">
        <v>32.257847036954992</v>
      </c>
      <c r="E23" s="13">
        <v>30.927775476986199</v>
      </c>
      <c r="F23" s="13">
        <v>1.3300715599687949</v>
      </c>
      <c r="G23" s="13" t="s">
        <v>176</v>
      </c>
      <c r="H23" s="13">
        <v>12.872126284564041</v>
      </c>
      <c r="I23" s="13">
        <v>3.2697993816756399</v>
      </c>
    </row>
    <row r="24" spans="2:9" ht="13.8" thickBot="1" x14ac:dyDescent="0.25">
      <c r="B24" s="8" t="s">
        <v>63</v>
      </c>
      <c r="C24" s="27">
        <v>51.600227296805322</v>
      </c>
      <c r="D24" s="27">
        <v>26.523418312802782</v>
      </c>
      <c r="E24" s="27">
        <v>25.759662522031419</v>
      </c>
      <c r="F24" s="27">
        <v>0.76375579077136446</v>
      </c>
      <c r="G24" s="27" t="s">
        <v>176</v>
      </c>
      <c r="H24" s="27">
        <v>22.035269529707499</v>
      </c>
      <c r="I24" s="27">
        <v>3.38826339462</v>
      </c>
    </row>
    <row r="25" spans="2:9" ht="20.100000000000001" customHeight="1" thickBot="1" x14ac:dyDescent="0.25">
      <c r="B25" s="26" t="s">
        <v>175</v>
      </c>
      <c r="I25" s="3" t="s">
        <v>883</v>
      </c>
    </row>
    <row r="26" spans="2:9" x14ac:dyDescent="0.2">
      <c r="B26" s="175" t="s">
        <v>135</v>
      </c>
      <c r="C26" s="229" t="s">
        <v>304</v>
      </c>
      <c r="D26" s="230" t="s">
        <v>298</v>
      </c>
      <c r="E26" s="230"/>
      <c r="F26" s="230"/>
      <c r="G26" s="230"/>
      <c r="H26" s="229" t="s">
        <v>302</v>
      </c>
      <c r="I26" s="231" t="s">
        <v>303</v>
      </c>
    </row>
    <row r="27" spans="2:9" x14ac:dyDescent="0.2">
      <c r="B27" s="177"/>
      <c r="C27" s="182"/>
      <c r="D27" s="18" t="s">
        <v>61</v>
      </c>
      <c r="E27" s="18" t="s">
        <v>299</v>
      </c>
      <c r="F27" s="12" t="s">
        <v>300</v>
      </c>
      <c r="G27" s="12" t="s">
        <v>301</v>
      </c>
      <c r="H27" s="182"/>
      <c r="I27" s="183"/>
    </row>
    <row r="28" spans="2:9" x14ac:dyDescent="0.2">
      <c r="B28" s="4"/>
      <c r="C28" s="5" t="s">
        <v>69</v>
      </c>
      <c r="D28" s="5" t="s">
        <v>69</v>
      </c>
      <c r="E28" s="5" t="s">
        <v>69</v>
      </c>
      <c r="F28" s="5" t="s">
        <v>69</v>
      </c>
      <c r="G28" s="5" t="s">
        <v>173</v>
      </c>
      <c r="H28" s="5" t="s">
        <v>69</v>
      </c>
      <c r="I28" s="5" t="s">
        <v>69</v>
      </c>
    </row>
    <row r="29" spans="2:9" x14ac:dyDescent="0.2">
      <c r="B29" s="21" t="s">
        <v>61</v>
      </c>
      <c r="C29" s="7">
        <v>18643</v>
      </c>
      <c r="D29" s="7">
        <v>10524</v>
      </c>
      <c r="E29" s="7">
        <v>10153</v>
      </c>
      <c r="F29" s="7">
        <v>371</v>
      </c>
      <c r="G29" s="14">
        <v>3.5252755606233372</v>
      </c>
      <c r="H29" s="7">
        <v>7272</v>
      </c>
      <c r="I29" s="7">
        <v>847</v>
      </c>
    </row>
    <row r="30" spans="2:9" x14ac:dyDescent="0.2">
      <c r="B30" s="6" t="s">
        <v>62</v>
      </c>
      <c r="C30" s="7">
        <v>9010</v>
      </c>
      <c r="D30" s="7">
        <v>5811</v>
      </c>
      <c r="E30" s="7">
        <v>5575</v>
      </c>
      <c r="F30" s="7">
        <v>236</v>
      </c>
      <c r="G30" s="14">
        <v>4.0612631216658066</v>
      </c>
      <c r="H30" s="7">
        <v>2764</v>
      </c>
      <c r="I30" s="7">
        <v>435</v>
      </c>
    </row>
    <row r="31" spans="2:9" x14ac:dyDescent="0.2">
      <c r="B31" s="6" t="s">
        <v>63</v>
      </c>
      <c r="C31" s="7">
        <v>9633</v>
      </c>
      <c r="D31" s="7">
        <v>4713</v>
      </c>
      <c r="E31" s="7">
        <v>4578</v>
      </c>
      <c r="F31" s="7">
        <v>135</v>
      </c>
      <c r="G31" s="14">
        <v>2.8644175684277533</v>
      </c>
      <c r="H31" s="7">
        <v>4508</v>
      </c>
      <c r="I31" s="7">
        <v>412</v>
      </c>
    </row>
    <row r="32" spans="2:9" x14ac:dyDescent="0.15">
      <c r="B32" s="6" t="s">
        <v>305</v>
      </c>
      <c r="C32" s="66" t="s">
        <v>894</v>
      </c>
      <c r="D32" s="66" t="s">
        <v>894</v>
      </c>
      <c r="E32" s="66" t="s">
        <v>894</v>
      </c>
      <c r="F32" s="66" t="s">
        <v>894</v>
      </c>
      <c r="G32" s="66"/>
      <c r="H32" s="66" t="s">
        <v>894</v>
      </c>
      <c r="I32" s="66" t="s">
        <v>894</v>
      </c>
    </row>
    <row r="33" spans="2:9" x14ac:dyDescent="0.2">
      <c r="B33" s="21" t="s">
        <v>61</v>
      </c>
      <c r="C33" s="13">
        <v>100</v>
      </c>
      <c r="D33" s="13">
        <v>56.450142144504646</v>
      </c>
      <c r="E33" s="13">
        <v>54.460119079547283</v>
      </c>
      <c r="F33" s="13">
        <v>1.9900230649573567</v>
      </c>
      <c r="G33" s="13" t="s">
        <v>176</v>
      </c>
      <c r="H33" s="13">
        <v>39.006597650592717</v>
      </c>
      <c r="I33" s="13">
        <v>4.5432602049026443</v>
      </c>
    </row>
    <row r="34" spans="2:9" x14ac:dyDescent="0.2">
      <c r="B34" s="6" t="s">
        <v>62</v>
      </c>
      <c r="C34" s="13">
        <v>48.329131577535804</v>
      </c>
      <c r="D34" s="13">
        <v>31.169876092903504</v>
      </c>
      <c r="E34" s="13">
        <v>29.903985410073485</v>
      </c>
      <c r="F34" s="13">
        <v>1.2658906828300165</v>
      </c>
      <c r="G34" s="13" t="s">
        <v>176</v>
      </c>
      <c r="H34" s="13">
        <v>14.825940031110873</v>
      </c>
      <c r="I34" s="13">
        <v>2.3333154535214287</v>
      </c>
    </row>
    <row r="35" spans="2:9" ht="13.8" thickBot="1" x14ac:dyDescent="0.25">
      <c r="B35" s="8" t="s">
        <v>63</v>
      </c>
      <c r="C35" s="27">
        <v>51.670868422464203</v>
      </c>
      <c r="D35" s="27">
        <v>25.280266051601135</v>
      </c>
      <c r="E35" s="27">
        <v>24.556133669473798</v>
      </c>
      <c r="F35" s="27">
        <v>0.72413238212733999</v>
      </c>
      <c r="G35" s="27" t="s">
        <v>176</v>
      </c>
      <c r="H35" s="27">
        <v>24.180657619481842</v>
      </c>
      <c r="I35" s="27">
        <v>2.2099447513812152</v>
      </c>
    </row>
    <row r="36" spans="2:9" ht="20.100000000000001" customHeight="1" thickBot="1" x14ac:dyDescent="0.25">
      <c r="B36" s="26" t="s">
        <v>177</v>
      </c>
      <c r="I36" s="3" t="s">
        <v>883</v>
      </c>
    </row>
    <row r="37" spans="2:9" x14ac:dyDescent="0.2">
      <c r="B37" s="175" t="s">
        <v>135</v>
      </c>
      <c r="C37" s="229" t="s">
        <v>304</v>
      </c>
      <c r="D37" s="230" t="s">
        <v>298</v>
      </c>
      <c r="E37" s="230"/>
      <c r="F37" s="230"/>
      <c r="G37" s="230"/>
      <c r="H37" s="229" t="s">
        <v>302</v>
      </c>
      <c r="I37" s="231" t="s">
        <v>303</v>
      </c>
    </row>
    <row r="38" spans="2:9" x14ac:dyDescent="0.2">
      <c r="B38" s="177"/>
      <c r="C38" s="182"/>
      <c r="D38" s="18" t="s">
        <v>61</v>
      </c>
      <c r="E38" s="18" t="s">
        <v>299</v>
      </c>
      <c r="F38" s="12" t="s">
        <v>300</v>
      </c>
      <c r="G38" s="12" t="s">
        <v>301</v>
      </c>
      <c r="H38" s="182"/>
      <c r="I38" s="183"/>
    </row>
    <row r="39" spans="2:9" x14ac:dyDescent="0.2">
      <c r="B39" s="4"/>
      <c r="C39" s="5" t="s">
        <v>69</v>
      </c>
      <c r="D39" s="5" t="s">
        <v>69</v>
      </c>
      <c r="E39" s="5" t="s">
        <v>69</v>
      </c>
      <c r="F39" s="5" t="s">
        <v>69</v>
      </c>
      <c r="G39" s="5" t="s">
        <v>173</v>
      </c>
      <c r="H39" s="5" t="s">
        <v>69</v>
      </c>
      <c r="I39" s="5" t="s">
        <v>69</v>
      </c>
    </row>
    <row r="40" spans="2:9" x14ac:dyDescent="0.2">
      <c r="B40" s="21" t="s">
        <v>61</v>
      </c>
      <c r="C40" s="7">
        <v>8235</v>
      </c>
      <c r="D40" s="7">
        <v>4908</v>
      </c>
      <c r="E40" s="7">
        <v>4737</v>
      </c>
      <c r="F40" s="7">
        <v>171</v>
      </c>
      <c r="G40" s="14">
        <v>3.4841075794621026</v>
      </c>
      <c r="H40" s="7">
        <v>2978</v>
      </c>
      <c r="I40" s="7">
        <v>349</v>
      </c>
    </row>
    <row r="41" spans="2:9" x14ac:dyDescent="0.2">
      <c r="B41" s="6" t="s">
        <v>62</v>
      </c>
      <c r="C41" s="7">
        <v>4073</v>
      </c>
      <c r="D41" s="7">
        <v>2766</v>
      </c>
      <c r="E41" s="7">
        <v>2655</v>
      </c>
      <c r="F41" s="7">
        <v>111</v>
      </c>
      <c r="G41" s="14">
        <v>4.0130151843817785</v>
      </c>
      <c r="H41" s="7">
        <v>1131</v>
      </c>
      <c r="I41" s="7">
        <v>176</v>
      </c>
    </row>
    <row r="42" spans="2:9" x14ac:dyDescent="0.2">
      <c r="B42" s="6" t="s">
        <v>63</v>
      </c>
      <c r="C42" s="7">
        <v>4162</v>
      </c>
      <c r="D42" s="7">
        <v>2142</v>
      </c>
      <c r="E42" s="7">
        <v>2082</v>
      </c>
      <c r="F42" s="7">
        <v>60</v>
      </c>
      <c r="G42" s="14">
        <v>2.801120448179272</v>
      </c>
      <c r="H42" s="7">
        <v>1847</v>
      </c>
      <c r="I42" s="7">
        <v>173</v>
      </c>
    </row>
    <row r="43" spans="2:9" x14ac:dyDescent="0.15">
      <c r="B43" s="6" t="s">
        <v>305</v>
      </c>
      <c r="C43" s="66" t="s">
        <v>894</v>
      </c>
      <c r="D43" s="66" t="s">
        <v>894</v>
      </c>
      <c r="E43" s="66" t="s">
        <v>894</v>
      </c>
      <c r="F43" s="66" t="s">
        <v>894</v>
      </c>
      <c r="G43" s="66"/>
      <c r="H43" s="66" t="s">
        <v>894</v>
      </c>
      <c r="I43" s="66" t="s">
        <v>894</v>
      </c>
    </row>
    <row r="44" spans="2:9" x14ac:dyDescent="0.2">
      <c r="B44" s="21" t="s">
        <v>61</v>
      </c>
      <c r="C44" s="13">
        <v>100</v>
      </c>
      <c r="D44" s="13">
        <v>59.599271402550094</v>
      </c>
      <c r="E44" s="13">
        <v>57.522768670309652</v>
      </c>
      <c r="F44" s="13">
        <v>2.0765027322404372</v>
      </c>
      <c r="G44" s="13" t="s">
        <v>176</v>
      </c>
      <c r="H44" s="13">
        <v>36.162720097146327</v>
      </c>
      <c r="I44" s="13">
        <v>4.2380085003035823</v>
      </c>
    </row>
    <row r="45" spans="2:9" x14ac:dyDescent="0.2">
      <c r="B45" s="6" t="s">
        <v>62</v>
      </c>
      <c r="C45" s="13">
        <v>49.459623557984209</v>
      </c>
      <c r="D45" s="13">
        <v>33.588342440801455</v>
      </c>
      <c r="E45" s="13">
        <v>32.240437158469945</v>
      </c>
      <c r="F45" s="13">
        <v>1.3479052823315119</v>
      </c>
      <c r="G45" s="13" t="s">
        <v>176</v>
      </c>
      <c r="H45" s="13">
        <v>13.734061930783243</v>
      </c>
      <c r="I45" s="13">
        <v>2.137219186399514</v>
      </c>
    </row>
    <row r="46" spans="2:9" ht="13.8" thickBot="1" x14ac:dyDescent="0.25">
      <c r="B46" s="8" t="s">
        <v>63</v>
      </c>
      <c r="C46" s="27">
        <v>50.540376442015791</v>
      </c>
      <c r="D46" s="27">
        <v>26.010928961748636</v>
      </c>
      <c r="E46" s="27">
        <v>25.282331511839708</v>
      </c>
      <c r="F46" s="27">
        <v>0.72859744990892528</v>
      </c>
      <c r="G46" s="27" t="s">
        <v>176</v>
      </c>
      <c r="H46" s="27">
        <v>22.428658166363086</v>
      </c>
      <c r="I46" s="27">
        <v>2.1007893139040683</v>
      </c>
    </row>
    <row r="47" spans="2:9" ht="20.100000000000001" customHeight="1" thickBot="1" x14ac:dyDescent="0.25">
      <c r="B47" s="26" t="s">
        <v>178</v>
      </c>
      <c r="I47" s="3" t="s">
        <v>883</v>
      </c>
    </row>
    <row r="48" spans="2:9" x14ac:dyDescent="0.2">
      <c r="B48" s="175" t="s">
        <v>135</v>
      </c>
      <c r="C48" s="229" t="s">
        <v>304</v>
      </c>
      <c r="D48" s="230" t="s">
        <v>298</v>
      </c>
      <c r="E48" s="230"/>
      <c r="F48" s="230"/>
      <c r="G48" s="230"/>
      <c r="H48" s="229" t="s">
        <v>302</v>
      </c>
      <c r="I48" s="231" t="s">
        <v>303</v>
      </c>
    </row>
    <row r="49" spans="2:9" x14ac:dyDescent="0.2">
      <c r="B49" s="177"/>
      <c r="C49" s="182"/>
      <c r="D49" s="18" t="s">
        <v>61</v>
      </c>
      <c r="E49" s="18" t="s">
        <v>299</v>
      </c>
      <c r="F49" s="12" t="s">
        <v>300</v>
      </c>
      <c r="G49" s="12" t="s">
        <v>301</v>
      </c>
      <c r="H49" s="182"/>
      <c r="I49" s="183"/>
    </row>
    <row r="50" spans="2:9" x14ac:dyDescent="0.2">
      <c r="B50" s="4"/>
      <c r="C50" s="5" t="s">
        <v>69</v>
      </c>
      <c r="D50" s="5" t="s">
        <v>69</v>
      </c>
      <c r="E50" s="5" t="s">
        <v>69</v>
      </c>
      <c r="F50" s="5" t="s">
        <v>69</v>
      </c>
      <c r="G50" s="5" t="s">
        <v>173</v>
      </c>
      <c r="H50" s="5" t="s">
        <v>69</v>
      </c>
      <c r="I50" s="5" t="s">
        <v>69</v>
      </c>
    </row>
    <row r="51" spans="2:9" x14ac:dyDescent="0.2">
      <c r="B51" s="21" t="s">
        <v>61</v>
      </c>
      <c r="C51" s="7">
        <v>2833</v>
      </c>
      <c r="D51" s="7">
        <v>1677</v>
      </c>
      <c r="E51" s="7">
        <v>1628</v>
      </c>
      <c r="F51" s="7">
        <v>49</v>
      </c>
      <c r="G51" s="14">
        <v>2.9218843172331548</v>
      </c>
      <c r="H51" s="7">
        <v>1040</v>
      </c>
      <c r="I51" s="7">
        <v>116</v>
      </c>
    </row>
    <row r="52" spans="2:9" x14ac:dyDescent="0.2">
      <c r="B52" s="6" t="s">
        <v>62</v>
      </c>
      <c r="C52" s="7">
        <v>1380</v>
      </c>
      <c r="D52" s="7">
        <v>928</v>
      </c>
      <c r="E52" s="7">
        <v>893</v>
      </c>
      <c r="F52" s="7">
        <v>35</v>
      </c>
      <c r="G52" s="14">
        <v>3.771551724137931</v>
      </c>
      <c r="H52" s="7">
        <v>395</v>
      </c>
      <c r="I52" s="7">
        <v>57</v>
      </c>
    </row>
    <row r="53" spans="2:9" x14ac:dyDescent="0.2">
      <c r="B53" s="6" t="s">
        <v>63</v>
      </c>
      <c r="C53" s="7">
        <v>1453</v>
      </c>
      <c r="D53" s="7">
        <v>749</v>
      </c>
      <c r="E53" s="7">
        <v>735</v>
      </c>
      <c r="F53" s="7">
        <v>14</v>
      </c>
      <c r="G53" s="14">
        <v>1.8691588785046727</v>
      </c>
      <c r="H53" s="7">
        <v>645</v>
      </c>
      <c r="I53" s="7">
        <v>59</v>
      </c>
    </row>
    <row r="54" spans="2:9" x14ac:dyDescent="0.15">
      <c r="B54" s="6" t="s">
        <v>305</v>
      </c>
      <c r="C54" s="66" t="s">
        <v>894</v>
      </c>
      <c r="D54" s="66" t="s">
        <v>894</v>
      </c>
      <c r="E54" s="66" t="s">
        <v>894</v>
      </c>
      <c r="F54" s="66" t="s">
        <v>894</v>
      </c>
      <c r="G54" s="66"/>
      <c r="H54" s="66" t="s">
        <v>894</v>
      </c>
      <c r="I54" s="66" t="s">
        <v>894</v>
      </c>
    </row>
    <row r="55" spans="2:9" x14ac:dyDescent="0.2">
      <c r="B55" s="21" t="s">
        <v>61</v>
      </c>
      <c r="C55" s="13">
        <v>100</v>
      </c>
      <c r="D55" s="13">
        <v>59.195199435227671</v>
      </c>
      <c r="E55" s="13">
        <v>57.465584186374862</v>
      </c>
      <c r="F55" s="13">
        <v>1.729615248852806</v>
      </c>
      <c r="G55" s="13" t="s">
        <v>176</v>
      </c>
      <c r="H55" s="13">
        <v>36.710201200141192</v>
      </c>
      <c r="I55" s="13">
        <v>4.0945993646311329</v>
      </c>
    </row>
    <row r="56" spans="2:9" x14ac:dyDescent="0.2">
      <c r="B56" s="6" t="s">
        <v>62</v>
      </c>
      <c r="C56" s="13">
        <v>48.711613130956586</v>
      </c>
      <c r="D56" s="13">
        <v>32.756794917049064</v>
      </c>
      <c r="E56" s="13">
        <v>31.521355453582771</v>
      </c>
      <c r="F56" s="13">
        <v>1.2354394634662902</v>
      </c>
      <c r="G56" s="13" t="s">
        <v>176</v>
      </c>
      <c r="H56" s="13">
        <v>13.942816801976704</v>
      </c>
      <c r="I56" s="13">
        <v>2.0120014119308154</v>
      </c>
    </row>
    <row r="57" spans="2:9" ht="13.8" thickBot="1" x14ac:dyDescent="0.25">
      <c r="B57" s="8" t="s">
        <v>63</v>
      </c>
      <c r="C57" s="27">
        <v>51.288386869043414</v>
      </c>
      <c r="D57" s="27">
        <v>26.438404518178611</v>
      </c>
      <c r="E57" s="27">
        <v>25.944228732792091</v>
      </c>
      <c r="F57" s="27">
        <v>0.49417578538651608</v>
      </c>
      <c r="G57" s="27" t="s">
        <v>176</v>
      </c>
      <c r="H57" s="27">
        <v>22.767384398164488</v>
      </c>
      <c r="I57" s="27">
        <v>2.0825979527003176</v>
      </c>
    </row>
    <row r="58" spans="2:9" x14ac:dyDescent="0.2">
      <c r="B58" s="2" t="s">
        <v>133</v>
      </c>
    </row>
  </sheetData>
  <mergeCells count="25">
    <mergeCell ref="B15:B16"/>
    <mergeCell ref="C15:C16"/>
    <mergeCell ref="D15:G15"/>
    <mergeCell ref="H15:H16"/>
    <mergeCell ref="I15:I16"/>
    <mergeCell ref="B4:B5"/>
    <mergeCell ref="C4:C5"/>
    <mergeCell ref="D4:G4"/>
    <mergeCell ref="H4:H5"/>
    <mergeCell ref="I4:I5"/>
    <mergeCell ref="B37:B38"/>
    <mergeCell ref="C37:C38"/>
    <mergeCell ref="D37:G37"/>
    <mergeCell ref="H37:H38"/>
    <mergeCell ref="I37:I38"/>
    <mergeCell ref="B26:B27"/>
    <mergeCell ref="C26:C27"/>
    <mergeCell ref="D26:G26"/>
    <mergeCell ref="H26:H27"/>
    <mergeCell ref="I26:I27"/>
    <mergeCell ref="B48:B49"/>
    <mergeCell ref="C48:C49"/>
    <mergeCell ref="D48:G48"/>
    <mergeCell ref="H48:H49"/>
    <mergeCell ref="I48:I49"/>
  </mergeCells>
  <phoneticPr fontId="4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CCFFCC"/>
    <pageSetUpPr fitToPage="1"/>
  </sheetPr>
  <dimension ref="B2:O82"/>
  <sheetViews>
    <sheetView topLeftCell="A55" zoomScaleSheetLayoutView="100" workbookViewId="0">
      <selection activeCell="D6" sqref="D6"/>
    </sheetView>
  </sheetViews>
  <sheetFormatPr defaultColWidth="2.6640625" defaultRowHeight="13.2" x14ac:dyDescent="0.2"/>
  <cols>
    <col min="1" max="1" width="2.6640625" style="2"/>
    <col min="2" max="2" width="2.44140625" style="2" customWidth="1"/>
    <col min="3" max="3" width="31.6640625" style="2" customWidth="1"/>
    <col min="4" max="4" width="7.109375" style="2" bestFit="1" customWidth="1"/>
    <col min="5" max="15" width="7.109375" style="2" customWidth="1"/>
    <col min="16" max="16384" width="2.6640625" style="2"/>
  </cols>
  <sheetData>
    <row r="2" spans="2:15" x14ac:dyDescent="0.2">
      <c r="B2" s="1" t="s">
        <v>772</v>
      </c>
      <c r="C2" s="1"/>
      <c r="O2" s="3"/>
    </row>
    <row r="3" spans="2:15" ht="13.8" thickBot="1" x14ac:dyDescent="0.25">
      <c r="B3" s="26"/>
      <c r="C3" s="26"/>
      <c r="O3" s="3" t="s">
        <v>883</v>
      </c>
    </row>
    <row r="4" spans="2:15" x14ac:dyDescent="0.2">
      <c r="B4" s="179" t="s">
        <v>309</v>
      </c>
      <c r="C4" s="175"/>
      <c r="D4" s="226" t="s">
        <v>321</v>
      </c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</row>
    <row r="5" spans="2:15" x14ac:dyDescent="0.2">
      <c r="B5" s="192"/>
      <c r="C5" s="177"/>
      <c r="D5" s="51" t="s">
        <v>60</v>
      </c>
      <c r="E5" s="51" t="s">
        <v>312</v>
      </c>
      <c r="F5" s="51" t="s">
        <v>313</v>
      </c>
      <c r="G5" s="51" t="s">
        <v>314</v>
      </c>
      <c r="H5" s="51" t="s">
        <v>315</v>
      </c>
      <c r="I5" s="51" t="s">
        <v>316</v>
      </c>
      <c r="J5" s="51" t="s">
        <v>317</v>
      </c>
      <c r="K5" s="51" t="s">
        <v>318</v>
      </c>
      <c r="L5" s="51" t="s">
        <v>319</v>
      </c>
      <c r="M5" s="51" t="s">
        <v>320</v>
      </c>
      <c r="N5" s="51" t="s">
        <v>310</v>
      </c>
      <c r="O5" s="52" t="s">
        <v>311</v>
      </c>
    </row>
    <row r="6" spans="2:15" x14ac:dyDescent="0.2">
      <c r="B6" s="17"/>
      <c r="C6" s="4"/>
      <c r="D6" s="5" t="s">
        <v>69</v>
      </c>
      <c r="E6" s="5" t="s">
        <v>69</v>
      </c>
      <c r="F6" s="5" t="s">
        <v>69</v>
      </c>
      <c r="G6" s="5" t="s">
        <v>69</v>
      </c>
      <c r="H6" s="5" t="s">
        <v>69</v>
      </c>
      <c r="I6" s="5" t="s">
        <v>69</v>
      </c>
      <c r="J6" s="5" t="s">
        <v>69</v>
      </c>
      <c r="K6" s="5" t="s">
        <v>69</v>
      </c>
      <c r="L6" s="5" t="s">
        <v>69</v>
      </c>
      <c r="M6" s="5" t="s">
        <v>69</v>
      </c>
      <c r="N6" s="5" t="s">
        <v>69</v>
      </c>
      <c r="O6" s="5" t="s">
        <v>69</v>
      </c>
    </row>
    <row r="7" spans="2:15" x14ac:dyDescent="0.2">
      <c r="B7" s="192" t="s">
        <v>60</v>
      </c>
      <c r="C7" s="177"/>
      <c r="D7" s="23">
        <v>75376</v>
      </c>
      <c r="E7" s="23">
        <v>909</v>
      </c>
      <c r="F7" s="23">
        <v>4451</v>
      </c>
      <c r="G7" s="23">
        <v>5054</v>
      </c>
      <c r="H7" s="23">
        <v>5656</v>
      </c>
      <c r="I7" s="23">
        <v>6343</v>
      </c>
      <c r="J7" s="23">
        <v>8022</v>
      </c>
      <c r="K7" s="23">
        <v>9505</v>
      </c>
      <c r="L7" s="23">
        <v>8423</v>
      </c>
      <c r="M7" s="23">
        <v>7738</v>
      </c>
      <c r="N7" s="23">
        <v>6668</v>
      </c>
      <c r="O7" s="23">
        <v>12607</v>
      </c>
    </row>
    <row r="8" spans="2:15" x14ac:dyDescent="0.2">
      <c r="B8" s="236" t="s">
        <v>324</v>
      </c>
      <c r="C8" s="237"/>
      <c r="D8" s="7">
        <v>3332</v>
      </c>
      <c r="E8" s="7">
        <v>13</v>
      </c>
      <c r="F8" s="7">
        <v>60</v>
      </c>
      <c r="G8" s="7">
        <v>77</v>
      </c>
      <c r="H8" s="7">
        <v>111</v>
      </c>
      <c r="I8" s="7">
        <v>131</v>
      </c>
      <c r="J8" s="7">
        <v>158</v>
      </c>
      <c r="K8" s="7">
        <v>178</v>
      </c>
      <c r="L8" s="7">
        <v>155</v>
      </c>
      <c r="M8" s="7">
        <v>160</v>
      </c>
      <c r="N8" s="7">
        <v>262</v>
      </c>
      <c r="O8" s="7">
        <v>2027</v>
      </c>
    </row>
    <row r="9" spans="2:15" x14ac:dyDescent="0.2">
      <c r="B9" s="54" t="s">
        <v>325</v>
      </c>
      <c r="C9" s="53" t="s">
        <v>357</v>
      </c>
      <c r="D9" s="7">
        <v>3325</v>
      </c>
      <c r="E9" s="7">
        <v>13</v>
      </c>
      <c r="F9" s="7">
        <v>60</v>
      </c>
      <c r="G9" s="7">
        <v>77</v>
      </c>
      <c r="H9" s="7">
        <v>111</v>
      </c>
      <c r="I9" s="7">
        <v>130</v>
      </c>
      <c r="J9" s="7">
        <v>158</v>
      </c>
      <c r="K9" s="7">
        <v>178</v>
      </c>
      <c r="L9" s="7">
        <v>154</v>
      </c>
      <c r="M9" s="7">
        <v>160</v>
      </c>
      <c r="N9" s="7">
        <v>261</v>
      </c>
      <c r="O9" s="7">
        <v>2023</v>
      </c>
    </row>
    <row r="10" spans="2:15" x14ac:dyDescent="0.2">
      <c r="B10" s="54"/>
      <c r="C10" s="53" t="s">
        <v>334</v>
      </c>
      <c r="D10" s="7">
        <v>3188</v>
      </c>
      <c r="E10" s="7">
        <v>11</v>
      </c>
      <c r="F10" s="7">
        <v>58</v>
      </c>
      <c r="G10" s="7">
        <v>62</v>
      </c>
      <c r="H10" s="7">
        <v>104</v>
      </c>
      <c r="I10" s="7">
        <v>117</v>
      </c>
      <c r="J10" s="7">
        <v>144</v>
      </c>
      <c r="K10" s="7">
        <v>163</v>
      </c>
      <c r="L10" s="7">
        <v>133</v>
      </c>
      <c r="M10" s="7">
        <v>151</v>
      </c>
      <c r="N10" s="7">
        <v>250</v>
      </c>
      <c r="O10" s="7">
        <v>1995</v>
      </c>
    </row>
    <row r="11" spans="2:15" x14ac:dyDescent="0.2">
      <c r="B11" s="54" t="s">
        <v>335</v>
      </c>
      <c r="C11" s="53" t="s">
        <v>328</v>
      </c>
      <c r="D11" s="7">
        <v>7</v>
      </c>
      <c r="E11" s="7">
        <v>0</v>
      </c>
      <c r="F11" s="7">
        <v>0</v>
      </c>
      <c r="G11" s="7">
        <v>0</v>
      </c>
      <c r="H11" s="7">
        <v>0</v>
      </c>
      <c r="I11" s="7">
        <v>1</v>
      </c>
      <c r="J11" s="7">
        <v>0</v>
      </c>
      <c r="K11" s="7">
        <v>0</v>
      </c>
      <c r="L11" s="7">
        <v>1</v>
      </c>
      <c r="M11" s="7">
        <v>0</v>
      </c>
      <c r="N11" s="7">
        <v>1</v>
      </c>
      <c r="O11" s="7">
        <v>4</v>
      </c>
    </row>
    <row r="12" spans="2:15" x14ac:dyDescent="0.2">
      <c r="B12" s="232" t="s">
        <v>326</v>
      </c>
      <c r="C12" s="233"/>
      <c r="D12" s="7">
        <v>24405</v>
      </c>
      <c r="E12" s="7">
        <v>235</v>
      </c>
      <c r="F12" s="7">
        <v>1391</v>
      </c>
      <c r="G12" s="7">
        <v>1819</v>
      </c>
      <c r="H12" s="7">
        <v>2053</v>
      </c>
      <c r="I12" s="7">
        <v>2273</v>
      </c>
      <c r="J12" s="7">
        <v>2979</v>
      </c>
      <c r="K12" s="7">
        <v>3549</v>
      </c>
      <c r="L12" s="7">
        <v>3045</v>
      </c>
      <c r="M12" s="7">
        <v>2547</v>
      </c>
      <c r="N12" s="7">
        <v>1882</v>
      </c>
      <c r="O12" s="7">
        <v>2632</v>
      </c>
    </row>
    <row r="13" spans="2:15" x14ac:dyDescent="0.2">
      <c r="B13" s="54" t="s">
        <v>336</v>
      </c>
      <c r="C13" s="53" t="s">
        <v>358</v>
      </c>
      <c r="D13" s="7">
        <v>14</v>
      </c>
      <c r="E13" s="7" t="s">
        <v>176</v>
      </c>
      <c r="F13" s="7" t="s">
        <v>176</v>
      </c>
      <c r="G13" s="7" t="s">
        <v>176</v>
      </c>
      <c r="H13" s="7">
        <v>1</v>
      </c>
      <c r="I13" s="7">
        <v>1</v>
      </c>
      <c r="J13" s="7">
        <v>3</v>
      </c>
      <c r="K13" s="7" t="s">
        <v>176</v>
      </c>
      <c r="L13" s="7">
        <v>2</v>
      </c>
      <c r="M13" s="7">
        <v>2</v>
      </c>
      <c r="N13" s="7">
        <v>3</v>
      </c>
      <c r="O13" s="7">
        <v>2</v>
      </c>
    </row>
    <row r="14" spans="2:15" x14ac:dyDescent="0.2">
      <c r="B14" s="54" t="s">
        <v>337</v>
      </c>
      <c r="C14" s="53" t="s">
        <v>329</v>
      </c>
      <c r="D14" s="7">
        <v>4719</v>
      </c>
      <c r="E14" s="7">
        <v>43</v>
      </c>
      <c r="F14" s="7">
        <v>228</v>
      </c>
      <c r="G14" s="7">
        <v>251</v>
      </c>
      <c r="H14" s="7">
        <v>264</v>
      </c>
      <c r="I14" s="7">
        <v>363</v>
      </c>
      <c r="J14" s="7">
        <v>553</v>
      </c>
      <c r="K14" s="7">
        <v>686</v>
      </c>
      <c r="L14" s="7">
        <v>539</v>
      </c>
      <c r="M14" s="7">
        <v>431</v>
      </c>
      <c r="N14" s="7">
        <v>413</v>
      </c>
      <c r="O14" s="7">
        <v>948</v>
      </c>
    </row>
    <row r="15" spans="2:15" x14ac:dyDescent="0.2">
      <c r="B15" s="54" t="s">
        <v>338</v>
      </c>
      <c r="C15" s="53" t="s">
        <v>330</v>
      </c>
      <c r="D15" s="7">
        <v>19672</v>
      </c>
      <c r="E15" s="7">
        <v>192</v>
      </c>
      <c r="F15" s="7">
        <v>1163</v>
      </c>
      <c r="G15" s="7">
        <v>1568</v>
      </c>
      <c r="H15" s="7">
        <v>1788</v>
      </c>
      <c r="I15" s="7">
        <v>1909</v>
      </c>
      <c r="J15" s="7">
        <v>2423</v>
      </c>
      <c r="K15" s="7">
        <v>2863</v>
      </c>
      <c r="L15" s="7">
        <v>2504</v>
      </c>
      <c r="M15" s="7">
        <v>2114</v>
      </c>
      <c r="N15" s="7">
        <v>1466</v>
      </c>
      <c r="O15" s="7">
        <v>1682</v>
      </c>
    </row>
    <row r="16" spans="2:15" x14ac:dyDescent="0.2">
      <c r="B16" s="232" t="s">
        <v>327</v>
      </c>
      <c r="C16" s="233"/>
      <c r="D16" s="7">
        <v>45312</v>
      </c>
      <c r="E16" s="7">
        <v>609</v>
      </c>
      <c r="F16" s="7">
        <v>2884</v>
      </c>
      <c r="G16" s="7">
        <v>3040</v>
      </c>
      <c r="H16" s="7">
        <v>3377</v>
      </c>
      <c r="I16" s="7">
        <v>3813</v>
      </c>
      <c r="J16" s="7">
        <v>4750</v>
      </c>
      <c r="K16" s="7">
        <v>5588</v>
      </c>
      <c r="L16" s="7">
        <v>5045</v>
      </c>
      <c r="M16" s="7">
        <v>4893</v>
      </c>
      <c r="N16" s="7">
        <v>4372</v>
      </c>
      <c r="O16" s="7">
        <v>6941</v>
      </c>
    </row>
    <row r="17" spans="2:15" x14ac:dyDescent="0.2">
      <c r="B17" s="54" t="s">
        <v>339</v>
      </c>
      <c r="C17" s="53" t="s">
        <v>331</v>
      </c>
      <c r="D17" s="7">
        <v>335</v>
      </c>
      <c r="E17" s="7">
        <v>4</v>
      </c>
      <c r="F17" s="7">
        <v>17</v>
      </c>
      <c r="G17" s="7">
        <v>31</v>
      </c>
      <c r="H17" s="7">
        <v>20</v>
      </c>
      <c r="I17" s="7">
        <v>26</v>
      </c>
      <c r="J17" s="7">
        <v>25</v>
      </c>
      <c r="K17" s="7">
        <v>57</v>
      </c>
      <c r="L17" s="7">
        <v>46</v>
      </c>
      <c r="M17" s="7">
        <v>50</v>
      </c>
      <c r="N17" s="7">
        <v>43</v>
      </c>
      <c r="O17" s="7">
        <v>16</v>
      </c>
    </row>
    <row r="18" spans="2:15" x14ac:dyDescent="0.2">
      <c r="B18" s="54" t="s">
        <v>340</v>
      </c>
      <c r="C18" s="53" t="s">
        <v>341</v>
      </c>
      <c r="D18" s="7">
        <v>997</v>
      </c>
      <c r="E18" s="7">
        <v>1</v>
      </c>
      <c r="F18" s="7">
        <v>57</v>
      </c>
      <c r="G18" s="7">
        <v>84</v>
      </c>
      <c r="H18" s="7">
        <v>101</v>
      </c>
      <c r="I18" s="7">
        <v>107</v>
      </c>
      <c r="J18" s="7">
        <v>164</v>
      </c>
      <c r="K18" s="7">
        <v>147</v>
      </c>
      <c r="L18" s="7">
        <v>116</v>
      </c>
      <c r="M18" s="7">
        <v>108</v>
      </c>
      <c r="N18" s="7">
        <v>59</v>
      </c>
      <c r="O18" s="7">
        <v>53</v>
      </c>
    </row>
    <row r="19" spans="2:15" x14ac:dyDescent="0.2">
      <c r="B19" s="54" t="s">
        <v>342</v>
      </c>
      <c r="C19" s="53" t="s">
        <v>359</v>
      </c>
      <c r="D19" s="7">
        <v>2403</v>
      </c>
      <c r="E19" s="7">
        <v>11</v>
      </c>
      <c r="F19" s="7">
        <v>103</v>
      </c>
      <c r="G19" s="7">
        <v>111</v>
      </c>
      <c r="H19" s="7">
        <v>159</v>
      </c>
      <c r="I19" s="7">
        <v>206</v>
      </c>
      <c r="J19" s="7">
        <v>292</v>
      </c>
      <c r="K19" s="7">
        <v>365</v>
      </c>
      <c r="L19" s="7">
        <v>324</v>
      </c>
      <c r="M19" s="7">
        <v>270</v>
      </c>
      <c r="N19" s="7">
        <v>242</v>
      </c>
      <c r="O19" s="7">
        <v>320</v>
      </c>
    </row>
    <row r="20" spans="2:15" x14ac:dyDescent="0.2">
      <c r="B20" s="54" t="s">
        <v>343</v>
      </c>
      <c r="C20" s="53" t="s">
        <v>360</v>
      </c>
      <c r="D20" s="7">
        <v>11270</v>
      </c>
      <c r="E20" s="7">
        <v>270</v>
      </c>
      <c r="F20" s="7">
        <v>796</v>
      </c>
      <c r="G20" s="7">
        <v>763</v>
      </c>
      <c r="H20" s="7">
        <v>834</v>
      </c>
      <c r="I20" s="7">
        <v>978</v>
      </c>
      <c r="J20" s="7">
        <v>1146</v>
      </c>
      <c r="K20" s="7">
        <v>1405</v>
      </c>
      <c r="L20" s="7">
        <v>1272</v>
      </c>
      <c r="M20" s="7">
        <v>1145</v>
      </c>
      <c r="N20" s="7">
        <v>1009</v>
      </c>
      <c r="O20" s="7">
        <v>1652</v>
      </c>
    </row>
    <row r="21" spans="2:15" x14ac:dyDescent="0.2">
      <c r="B21" s="54" t="s">
        <v>344</v>
      </c>
      <c r="C21" s="53" t="s">
        <v>361</v>
      </c>
      <c r="D21" s="7">
        <v>1309</v>
      </c>
      <c r="E21" s="7" t="s">
        <v>176</v>
      </c>
      <c r="F21" s="7">
        <v>65</v>
      </c>
      <c r="G21" s="7">
        <v>124</v>
      </c>
      <c r="H21" s="7">
        <v>106</v>
      </c>
      <c r="I21" s="7">
        <v>113</v>
      </c>
      <c r="J21" s="7">
        <v>125</v>
      </c>
      <c r="K21" s="7">
        <v>183</v>
      </c>
      <c r="L21" s="7">
        <v>192</v>
      </c>
      <c r="M21" s="7">
        <v>176</v>
      </c>
      <c r="N21" s="7">
        <v>117</v>
      </c>
      <c r="O21" s="7">
        <v>108</v>
      </c>
    </row>
    <row r="22" spans="2:15" x14ac:dyDescent="0.2">
      <c r="B22" s="54" t="s">
        <v>345</v>
      </c>
      <c r="C22" s="53" t="s">
        <v>362</v>
      </c>
      <c r="D22" s="7">
        <v>994</v>
      </c>
      <c r="E22" s="7">
        <v>3</v>
      </c>
      <c r="F22" s="7">
        <v>35</v>
      </c>
      <c r="G22" s="7">
        <v>50</v>
      </c>
      <c r="H22" s="7">
        <v>71</v>
      </c>
      <c r="I22" s="7">
        <v>70</v>
      </c>
      <c r="J22" s="7">
        <v>63</v>
      </c>
      <c r="K22" s="7">
        <v>96</v>
      </c>
      <c r="L22" s="7">
        <v>78</v>
      </c>
      <c r="M22" s="7">
        <v>84</v>
      </c>
      <c r="N22" s="7">
        <v>110</v>
      </c>
      <c r="O22" s="7">
        <v>334</v>
      </c>
    </row>
    <row r="23" spans="2:15" x14ac:dyDescent="0.2">
      <c r="B23" s="54" t="s">
        <v>346</v>
      </c>
      <c r="C23" s="53" t="s">
        <v>363</v>
      </c>
      <c r="D23" s="7">
        <v>1781</v>
      </c>
      <c r="E23" s="7">
        <v>5</v>
      </c>
      <c r="F23" s="7">
        <v>42</v>
      </c>
      <c r="G23" s="7">
        <v>84</v>
      </c>
      <c r="H23" s="7">
        <v>118</v>
      </c>
      <c r="I23" s="7">
        <v>140</v>
      </c>
      <c r="J23" s="7">
        <v>196</v>
      </c>
      <c r="K23" s="7">
        <v>206</v>
      </c>
      <c r="L23" s="7">
        <v>173</v>
      </c>
      <c r="M23" s="7">
        <v>224</v>
      </c>
      <c r="N23" s="7">
        <v>183</v>
      </c>
      <c r="O23" s="7">
        <v>410</v>
      </c>
    </row>
    <row r="24" spans="2:15" x14ac:dyDescent="0.2">
      <c r="B24" s="54" t="s">
        <v>347</v>
      </c>
      <c r="C24" s="53" t="s">
        <v>364</v>
      </c>
      <c r="D24" s="7">
        <v>4304</v>
      </c>
      <c r="E24" s="7">
        <v>206</v>
      </c>
      <c r="F24" s="7">
        <v>578</v>
      </c>
      <c r="G24" s="7">
        <v>233</v>
      </c>
      <c r="H24" s="7">
        <v>260</v>
      </c>
      <c r="I24" s="7">
        <v>253</v>
      </c>
      <c r="J24" s="7">
        <v>372</v>
      </c>
      <c r="K24" s="7">
        <v>443</v>
      </c>
      <c r="L24" s="7">
        <v>397</v>
      </c>
      <c r="M24" s="7">
        <v>347</v>
      </c>
      <c r="N24" s="7">
        <v>343</v>
      </c>
      <c r="O24" s="7">
        <v>872</v>
      </c>
    </row>
    <row r="25" spans="2:15" x14ac:dyDescent="0.2">
      <c r="B25" s="54" t="s">
        <v>348</v>
      </c>
      <c r="C25" s="53" t="s">
        <v>365</v>
      </c>
      <c r="D25" s="7">
        <v>2511</v>
      </c>
      <c r="E25" s="7">
        <v>32</v>
      </c>
      <c r="F25" s="7">
        <v>199</v>
      </c>
      <c r="G25" s="7">
        <v>155</v>
      </c>
      <c r="H25" s="7">
        <v>172</v>
      </c>
      <c r="I25" s="7">
        <v>193</v>
      </c>
      <c r="J25" s="7">
        <v>250</v>
      </c>
      <c r="K25" s="7">
        <v>257</v>
      </c>
      <c r="L25" s="7">
        <v>248</v>
      </c>
      <c r="M25" s="7">
        <v>257</v>
      </c>
      <c r="N25" s="7">
        <v>189</v>
      </c>
      <c r="O25" s="7">
        <v>559</v>
      </c>
    </row>
    <row r="26" spans="2:15" x14ac:dyDescent="0.2">
      <c r="B26" s="54" t="s">
        <v>349</v>
      </c>
      <c r="C26" s="53" t="s">
        <v>366</v>
      </c>
      <c r="D26" s="7">
        <v>3371</v>
      </c>
      <c r="E26" s="7">
        <v>12</v>
      </c>
      <c r="F26" s="7">
        <v>192</v>
      </c>
      <c r="G26" s="7">
        <v>222</v>
      </c>
      <c r="H26" s="7">
        <v>248</v>
      </c>
      <c r="I26" s="7">
        <v>239</v>
      </c>
      <c r="J26" s="7">
        <v>344</v>
      </c>
      <c r="K26" s="7">
        <v>462</v>
      </c>
      <c r="L26" s="7">
        <v>466</v>
      </c>
      <c r="M26" s="7">
        <v>478</v>
      </c>
      <c r="N26" s="7">
        <v>379</v>
      </c>
      <c r="O26" s="7">
        <v>329</v>
      </c>
    </row>
    <row r="27" spans="2:15" x14ac:dyDescent="0.2">
      <c r="B27" s="54" t="s">
        <v>350</v>
      </c>
      <c r="C27" s="53" t="s">
        <v>367</v>
      </c>
      <c r="D27" s="7">
        <v>9893</v>
      </c>
      <c r="E27" s="7">
        <v>31</v>
      </c>
      <c r="F27" s="7">
        <v>536</v>
      </c>
      <c r="G27" s="7">
        <v>813</v>
      </c>
      <c r="H27" s="7">
        <v>865</v>
      </c>
      <c r="I27" s="7">
        <v>992</v>
      </c>
      <c r="J27" s="7">
        <v>1161</v>
      </c>
      <c r="K27" s="7">
        <v>1173</v>
      </c>
      <c r="L27" s="7">
        <v>1037</v>
      </c>
      <c r="M27" s="7">
        <v>1039</v>
      </c>
      <c r="N27" s="7">
        <v>968</v>
      </c>
      <c r="O27" s="7">
        <v>1278</v>
      </c>
    </row>
    <row r="28" spans="2:15" x14ac:dyDescent="0.2">
      <c r="B28" s="54" t="s">
        <v>351</v>
      </c>
      <c r="C28" s="53" t="s">
        <v>332</v>
      </c>
      <c r="D28" s="7">
        <v>899</v>
      </c>
      <c r="E28" s="7">
        <v>3</v>
      </c>
      <c r="F28" s="7">
        <v>38</v>
      </c>
      <c r="G28" s="7">
        <v>54</v>
      </c>
      <c r="H28" s="7">
        <v>46</v>
      </c>
      <c r="I28" s="7">
        <v>76</v>
      </c>
      <c r="J28" s="7">
        <v>82</v>
      </c>
      <c r="K28" s="7">
        <v>135</v>
      </c>
      <c r="L28" s="7">
        <v>122</v>
      </c>
      <c r="M28" s="7">
        <v>159</v>
      </c>
      <c r="N28" s="7">
        <v>126</v>
      </c>
      <c r="O28" s="7">
        <v>58</v>
      </c>
    </row>
    <row r="29" spans="2:15" x14ac:dyDescent="0.2">
      <c r="B29" s="54" t="s">
        <v>352</v>
      </c>
      <c r="C29" s="53" t="s">
        <v>333</v>
      </c>
      <c r="D29" s="7">
        <v>3283</v>
      </c>
      <c r="E29" s="7">
        <v>24</v>
      </c>
      <c r="F29" s="7">
        <v>103</v>
      </c>
      <c r="G29" s="7">
        <v>142</v>
      </c>
      <c r="H29" s="7">
        <v>174</v>
      </c>
      <c r="I29" s="7">
        <v>255</v>
      </c>
      <c r="J29" s="7">
        <v>307</v>
      </c>
      <c r="K29" s="7">
        <v>360</v>
      </c>
      <c r="L29" s="7">
        <v>301</v>
      </c>
      <c r="M29" s="7">
        <v>331</v>
      </c>
      <c r="N29" s="7">
        <v>428</v>
      </c>
      <c r="O29" s="7">
        <v>858</v>
      </c>
    </row>
    <row r="30" spans="2:15" x14ac:dyDescent="0.2">
      <c r="B30" s="54" t="s">
        <v>353</v>
      </c>
      <c r="C30" s="53" t="s">
        <v>355</v>
      </c>
      <c r="D30" s="7">
        <v>1962</v>
      </c>
      <c r="E30" s="7">
        <v>7</v>
      </c>
      <c r="F30" s="7">
        <v>123</v>
      </c>
      <c r="G30" s="7">
        <v>174</v>
      </c>
      <c r="H30" s="7">
        <v>203</v>
      </c>
      <c r="I30" s="7">
        <v>165</v>
      </c>
      <c r="J30" s="7">
        <v>223</v>
      </c>
      <c r="K30" s="7">
        <v>299</v>
      </c>
      <c r="L30" s="7">
        <v>273</v>
      </c>
      <c r="M30" s="7">
        <v>225</v>
      </c>
      <c r="N30" s="7">
        <v>176</v>
      </c>
      <c r="O30" s="7">
        <v>94</v>
      </c>
    </row>
    <row r="31" spans="2:15" x14ac:dyDescent="0.2">
      <c r="B31" s="54" t="s">
        <v>354</v>
      </c>
      <c r="C31" s="53" t="s">
        <v>356</v>
      </c>
      <c r="D31" s="7">
        <v>2327</v>
      </c>
      <c r="E31" s="7">
        <v>52</v>
      </c>
      <c r="F31" s="7">
        <v>116</v>
      </c>
      <c r="G31" s="7">
        <v>118</v>
      </c>
      <c r="H31" s="7">
        <v>115</v>
      </c>
      <c r="I31" s="7">
        <v>126</v>
      </c>
      <c r="J31" s="7">
        <v>135</v>
      </c>
      <c r="K31" s="7">
        <v>190</v>
      </c>
      <c r="L31" s="7">
        <v>178</v>
      </c>
      <c r="M31" s="7">
        <v>138</v>
      </c>
      <c r="N31" s="7">
        <v>152</v>
      </c>
      <c r="O31" s="7">
        <v>1007</v>
      </c>
    </row>
    <row r="32" spans="2:15" x14ac:dyDescent="0.2">
      <c r="B32" s="234" t="s">
        <v>322</v>
      </c>
      <c r="C32" s="235"/>
      <c r="D32" s="45">
        <v>41235</v>
      </c>
      <c r="E32" s="45">
        <v>473</v>
      </c>
      <c r="F32" s="45">
        <v>2383</v>
      </c>
      <c r="G32" s="45">
        <v>2836</v>
      </c>
      <c r="H32" s="45">
        <v>3191</v>
      </c>
      <c r="I32" s="45">
        <v>3464</v>
      </c>
      <c r="J32" s="45">
        <v>4263</v>
      </c>
      <c r="K32" s="45">
        <v>5126</v>
      </c>
      <c r="L32" s="45">
        <v>4426</v>
      </c>
      <c r="M32" s="45">
        <v>4074</v>
      </c>
      <c r="N32" s="45">
        <v>3690</v>
      </c>
      <c r="O32" s="45">
        <v>7309</v>
      </c>
    </row>
    <row r="33" spans="2:15" x14ac:dyDescent="0.2">
      <c r="B33" s="236" t="s">
        <v>324</v>
      </c>
      <c r="C33" s="237"/>
      <c r="D33" s="7">
        <v>2084</v>
      </c>
      <c r="E33" s="7">
        <v>9</v>
      </c>
      <c r="F33" s="7">
        <v>43</v>
      </c>
      <c r="G33" s="7">
        <v>58</v>
      </c>
      <c r="H33" s="7">
        <v>71</v>
      </c>
      <c r="I33" s="7">
        <v>76</v>
      </c>
      <c r="J33" s="7">
        <v>91</v>
      </c>
      <c r="K33" s="7">
        <v>108</v>
      </c>
      <c r="L33" s="7">
        <v>96</v>
      </c>
      <c r="M33" s="7">
        <v>88</v>
      </c>
      <c r="N33" s="7">
        <v>128</v>
      </c>
      <c r="O33" s="7">
        <v>1316</v>
      </c>
    </row>
    <row r="34" spans="2:15" x14ac:dyDescent="0.2">
      <c r="B34" s="54" t="s">
        <v>325</v>
      </c>
      <c r="C34" s="53" t="s">
        <v>357</v>
      </c>
      <c r="D34" s="7">
        <v>2080</v>
      </c>
      <c r="E34" s="7">
        <v>9</v>
      </c>
      <c r="F34" s="7">
        <v>43</v>
      </c>
      <c r="G34" s="7">
        <v>58</v>
      </c>
      <c r="H34" s="7">
        <v>71</v>
      </c>
      <c r="I34" s="7">
        <v>75</v>
      </c>
      <c r="J34" s="7">
        <v>91</v>
      </c>
      <c r="K34" s="7">
        <v>108</v>
      </c>
      <c r="L34" s="7">
        <v>96</v>
      </c>
      <c r="M34" s="7">
        <v>88</v>
      </c>
      <c r="N34" s="7">
        <v>128</v>
      </c>
      <c r="O34" s="7">
        <v>1313</v>
      </c>
    </row>
    <row r="35" spans="2:15" x14ac:dyDescent="0.2">
      <c r="B35" s="54"/>
      <c r="C35" s="53" t="s">
        <v>334</v>
      </c>
      <c r="D35" s="7">
        <v>1959</v>
      </c>
      <c r="E35" s="7">
        <v>7</v>
      </c>
      <c r="F35" s="7">
        <v>41</v>
      </c>
      <c r="G35" s="7">
        <v>44</v>
      </c>
      <c r="H35" s="7">
        <v>67</v>
      </c>
      <c r="I35" s="7">
        <v>63</v>
      </c>
      <c r="J35" s="7">
        <v>80</v>
      </c>
      <c r="K35" s="7">
        <v>95</v>
      </c>
      <c r="L35" s="7">
        <v>76</v>
      </c>
      <c r="M35" s="7">
        <v>80</v>
      </c>
      <c r="N35" s="7">
        <v>119</v>
      </c>
      <c r="O35" s="7">
        <v>1287</v>
      </c>
    </row>
    <row r="36" spans="2:15" x14ac:dyDescent="0.2">
      <c r="B36" s="54" t="s">
        <v>335</v>
      </c>
      <c r="C36" s="53" t="s">
        <v>328</v>
      </c>
      <c r="D36" s="7">
        <v>4</v>
      </c>
      <c r="E36" s="7">
        <v>0</v>
      </c>
      <c r="F36" s="7">
        <v>0</v>
      </c>
      <c r="G36" s="7">
        <v>0</v>
      </c>
      <c r="H36" s="7">
        <v>0</v>
      </c>
      <c r="I36" s="7">
        <v>1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3</v>
      </c>
    </row>
    <row r="37" spans="2:15" x14ac:dyDescent="0.2">
      <c r="B37" s="232" t="s">
        <v>326</v>
      </c>
      <c r="C37" s="233"/>
      <c r="D37" s="7">
        <v>17254</v>
      </c>
      <c r="E37" s="7">
        <v>158</v>
      </c>
      <c r="F37" s="7">
        <v>959</v>
      </c>
      <c r="G37" s="7">
        <v>1358</v>
      </c>
      <c r="H37" s="7">
        <v>1505</v>
      </c>
      <c r="I37" s="7">
        <v>1607</v>
      </c>
      <c r="J37" s="7">
        <v>2073</v>
      </c>
      <c r="K37" s="7">
        <v>2421</v>
      </c>
      <c r="L37" s="7">
        <v>2098</v>
      </c>
      <c r="M37" s="7">
        <v>1785</v>
      </c>
      <c r="N37" s="7">
        <v>1402</v>
      </c>
      <c r="O37" s="7">
        <v>1888</v>
      </c>
    </row>
    <row r="38" spans="2:15" x14ac:dyDescent="0.2">
      <c r="B38" s="54" t="s">
        <v>336</v>
      </c>
      <c r="C38" s="53" t="s">
        <v>358</v>
      </c>
      <c r="D38" s="7">
        <v>13</v>
      </c>
      <c r="E38" s="7" t="s">
        <v>176</v>
      </c>
      <c r="F38" s="7" t="s">
        <v>176</v>
      </c>
      <c r="G38" s="7" t="s">
        <v>176</v>
      </c>
      <c r="H38" s="7">
        <v>1</v>
      </c>
      <c r="I38" s="7">
        <v>1</v>
      </c>
      <c r="J38" s="7">
        <v>3</v>
      </c>
      <c r="K38" s="7" t="s">
        <v>176</v>
      </c>
      <c r="L38" s="7">
        <v>2</v>
      </c>
      <c r="M38" s="7">
        <v>1</v>
      </c>
      <c r="N38" s="7">
        <v>3</v>
      </c>
      <c r="O38" s="7">
        <v>2</v>
      </c>
    </row>
    <row r="39" spans="2:15" x14ac:dyDescent="0.2">
      <c r="B39" s="54" t="s">
        <v>337</v>
      </c>
      <c r="C39" s="53" t="s">
        <v>329</v>
      </c>
      <c r="D39" s="7">
        <v>3854</v>
      </c>
      <c r="E39" s="7">
        <v>41</v>
      </c>
      <c r="F39" s="7">
        <v>196</v>
      </c>
      <c r="G39" s="7">
        <v>213</v>
      </c>
      <c r="H39" s="7">
        <v>217</v>
      </c>
      <c r="I39" s="7">
        <v>281</v>
      </c>
      <c r="J39" s="7">
        <v>452</v>
      </c>
      <c r="K39" s="7">
        <v>562</v>
      </c>
      <c r="L39" s="7">
        <v>444</v>
      </c>
      <c r="M39" s="7">
        <v>346</v>
      </c>
      <c r="N39" s="7">
        <v>340</v>
      </c>
      <c r="O39" s="7">
        <v>762</v>
      </c>
    </row>
    <row r="40" spans="2:15" x14ac:dyDescent="0.2">
      <c r="B40" s="54" t="s">
        <v>338</v>
      </c>
      <c r="C40" s="53" t="s">
        <v>330</v>
      </c>
      <c r="D40" s="7">
        <v>13387</v>
      </c>
      <c r="E40" s="7">
        <v>117</v>
      </c>
      <c r="F40" s="7">
        <v>763</v>
      </c>
      <c r="G40" s="7">
        <v>1145</v>
      </c>
      <c r="H40" s="7">
        <v>1287</v>
      </c>
      <c r="I40" s="7">
        <v>1325</v>
      </c>
      <c r="J40" s="7">
        <v>1618</v>
      </c>
      <c r="K40" s="7">
        <v>1859</v>
      </c>
      <c r="L40" s="7">
        <v>1652</v>
      </c>
      <c r="M40" s="7">
        <v>1438</v>
      </c>
      <c r="N40" s="7">
        <v>1059</v>
      </c>
      <c r="O40" s="7">
        <v>1124</v>
      </c>
    </row>
    <row r="41" spans="2:15" x14ac:dyDescent="0.2">
      <c r="B41" s="232" t="s">
        <v>327</v>
      </c>
      <c r="C41" s="233"/>
      <c r="D41" s="7">
        <v>20671</v>
      </c>
      <c r="E41" s="7">
        <v>277</v>
      </c>
      <c r="F41" s="7">
        <v>1331</v>
      </c>
      <c r="G41" s="7">
        <v>1355</v>
      </c>
      <c r="H41" s="7">
        <v>1559</v>
      </c>
      <c r="I41" s="7">
        <v>1721</v>
      </c>
      <c r="J41" s="7">
        <v>2028</v>
      </c>
      <c r="K41" s="7">
        <v>2487</v>
      </c>
      <c r="L41" s="7">
        <v>2124</v>
      </c>
      <c r="M41" s="7">
        <v>2127</v>
      </c>
      <c r="N41" s="7">
        <v>2092</v>
      </c>
      <c r="O41" s="7">
        <v>3570</v>
      </c>
    </row>
    <row r="42" spans="2:15" x14ac:dyDescent="0.2">
      <c r="B42" s="54" t="s">
        <v>339</v>
      </c>
      <c r="C42" s="53" t="s">
        <v>331</v>
      </c>
      <c r="D42" s="7">
        <v>272</v>
      </c>
      <c r="E42" s="7">
        <v>4</v>
      </c>
      <c r="F42" s="7">
        <v>15</v>
      </c>
      <c r="G42" s="7">
        <v>28</v>
      </c>
      <c r="H42" s="7">
        <v>16</v>
      </c>
      <c r="I42" s="7">
        <v>20</v>
      </c>
      <c r="J42" s="7">
        <v>18</v>
      </c>
      <c r="K42" s="7">
        <v>44</v>
      </c>
      <c r="L42" s="7">
        <v>35</v>
      </c>
      <c r="M42" s="7">
        <v>41</v>
      </c>
      <c r="N42" s="7">
        <v>38</v>
      </c>
      <c r="O42" s="7">
        <v>13</v>
      </c>
    </row>
    <row r="43" spans="2:15" x14ac:dyDescent="0.2">
      <c r="B43" s="54" t="s">
        <v>340</v>
      </c>
      <c r="C43" s="53" t="s">
        <v>341</v>
      </c>
      <c r="D43" s="7">
        <v>645</v>
      </c>
      <c r="E43" s="7" t="s">
        <v>176</v>
      </c>
      <c r="F43" s="7">
        <v>37</v>
      </c>
      <c r="G43" s="7">
        <v>55</v>
      </c>
      <c r="H43" s="7">
        <v>53</v>
      </c>
      <c r="I43" s="7">
        <v>63</v>
      </c>
      <c r="J43" s="7">
        <v>105</v>
      </c>
      <c r="K43" s="7">
        <v>92</v>
      </c>
      <c r="L43" s="7">
        <v>80</v>
      </c>
      <c r="M43" s="7">
        <v>77</v>
      </c>
      <c r="N43" s="7">
        <v>45</v>
      </c>
      <c r="O43" s="7">
        <v>38</v>
      </c>
    </row>
    <row r="44" spans="2:15" x14ac:dyDescent="0.2">
      <c r="B44" s="54" t="s">
        <v>342</v>
      </c>
      <c r="C44" s="53" t="s">
        <v>359</v>
      </c>
      <c r="D44" s="7">
        <v>1943</v>
      </c>
      <c r="E44" s="7">
        <v>10</v>
      </c>
      <c r="F44" s="7">
        <v>71</v>
      </c>
      <c r="G44" s="7">
        <v>90</v>
      </c>
      <c r="H44" s="7">
        <v>127</v>
      </c>
      <c r="I44" s="7">
        <v>180</v>
      </c>
      <c r="J44" s="7">
        <v>208</v>
      </c>
      <c r="K44" s="7">
        <v>295</v>
      </c>
      <c r="L44" s="7">
        <v>266</v>
      </c>
      <c r="M44" s="7">
        <v>213</v>
      </c>
      <c r="N44" s="7">
        <v>206</v>
      </c>
      <c r="O44" s="7">
        <v>277</v>
      </c>
    </row>
    <row r="45" spans="2:15" x14ac:dyDescent="0.2">
      <c r="B45" s="54" t="s">
        <v>343</v>
      </c>
      <c r="C45" s="53" t="s">
        <v>360</v>
      </c>
      <c r="D45" s="7">
        <v>5297</v>
      </c>
      <c r="E45" s="7">
        <v>121</v>
      </c>
      <c r="F45" s="7">
        <v>384</v>
      </c>
      <c r="G45" s="7">
        <v>363</v>
      </c>
      <c r="H45" s="7">
        <v>421</v>
      </c>
      <c r="I45" s="7">
        <v>485</v>
      </c>
      <c r="J45" s="7">
        <v>538</v>
      </c>
      <c r="K45" s="7">
        <v>669</v>
      </c>
      <c r="L45" s="7">
        <v>545</v>
      </c>
      <c r="M45" s="7">
        <v>466</v>
      </c>
      <c r="N45" s="7">
        <v>445</v>
      </c>
      <c r="O45" s="7">
        <v>860</v>
      </c>
    </row>
    <row r="46" spans="2:15" x14ac:dyDescent="0.2">
      <c r="B46" s="54" t="s">
        <v>344</v>
      </c>
      <c r="C46" s="53" t="s">
        <v>361</v>
      </c>
      <c r="D46" s="7">
        <v>501</v>
      </c>
      <c r="E46" s="7" t="s">
        <v>176</v>
      </c>
      <c r="F46" s="7">
        <v>16</v>
      </c>
      <c r="G46" s="7">
        <v>52</v>
      </c>
      <c r="H46" s="7">
        <v>33</v>
      </c>
      <c r="I46" s="7">
        <v>35</v>
      </c>
      <c r="J46" s="7">
        <v>44</v>
      </c>
      <c r="K46" s="7">
        <v>65</v>
      </c>
      <c r="L46" s="7">
        <v>73</v>
      </c>
      <c r="M46" s="7">
        <v>74</v>
      </c>
      <c r="N46" s="7">
        <v>63</v>
      </c>
      <c r="O46" s="7">
        <v>46</v>
      </c>
    </row>
    <row r="47" spans="2:15" x14ac:dyDescent="0.2">
      <c r="B47" s="54" t="s">
        <v>345</v>
      </c>
      <c r="C47" s="53" t="s">
        <v>362</v>
      </c>
      <c r="D47" s="7">
        <v>593</v>
      </c>
      <c r="E47" s="7">
        <v>2</v>
      </c>
      <c r="F47" s="7">
        <v>16</v>
      </c>
      <c r="G47" s="7">
        <v>26</v>
      </c>
      <c r="H47" s="7">
        <v>43</v>
      </c>
      <c r="I47" s="7">
        <v>41</v>
      </c>
      <c r="J47" s="7">
        <v>37</v>
      </c>
      <c r="K47" s="7">
        <v>55</v>
      </c>
      <c r="L47" s="7">
        <v>48</v>
      </c>
      <c r="M47" s="7">
        <v>45</v>
      </c>
      <c r="N47" s="7">
        <v>73</v>
      </c>
      <c r="O47" s="7">
        <v>207</v>
      </c>
    </row>
    <row r="48" spans="2:15" x14ac:dyDescent="0.2">
      <c r="B48" s="54" t="s">
        <v>346</v>
      </c>
      <c r="C48" s="53" t="s">
        <v>363</v>
      </c>
      <c r="D48" s="7">
        <v>1094</v>
      </c>
      <c r="E48" s="7">
        <v>3</v>
      </c>
      <c r="F48" s="7">
        <v>24</v>
      </c>
      <c r="G48" s="7">
        <v>40</v>
      </c>
      <c r="H48" s="7">
        <v>63</v>
      </c>
      <c r="I48" s="7">
        <v>77</v>
      </c>
      <c r="J48" s="7">
        <v>111</v>
      </c>
      <c r="K48" s="7">
        <v>110</v>
      </c>
      <c r="L48" s="7">
        <v>93</v>
      </c>
      <c r="M48" s="7">
        <v>138</v>
      </c>
      <c r="N48" s="7">
        <v>131</v>
      </c>
      <c r="O48" s="7">
        <v>304</v>
      </c>
    </row>
    <row r="49" spans="2:15" x14ac:dyDescent="0.2">
      <c r="B49" s="54" t="s">
        <v>347</v>
      </c>
      <c r="C49" s="53" t="s">
        <v>364</v>
      </c>
      <c r="D49" s="7">
        <v>1708</v>
      </c>
      <c r="E49" s="7">
        <v>86</v>
      </c>
      <c r="F49" s="7">
        <v>290</v>
      </c>
      <c r="G49" s="7">
        <v>96</v>
      </c>
      <c r="H49" s="7">
        <v>99</v>
      </c>
      <c r="I49" s="7">
        <v>93</v>
      </c>
      <c r="J49" s="7">
        <v>138</v>
      </c>
      <c r="K49" s="7">
        <v>173</v>
      </c>
      <c r="L49" s="7">
        <v>150</v>
      </c>
      <c r="M49" s="7">
        <v>129</v>
      </c>
      <c r="N49" s="7">
        <v>124</v>
      </c>
      <c r="O49" s="7">
        <v>330</v>
      </c>
    </row>
    <row r="50" spans="2:15" x14ac:dyDescent="0.2">
      <c r="B50" s="54" t="s">
        <v>348</v>
      </c>
      <c r="C50" s="53" t="s">
        <v>365</v>
      </c>
      <c r="D50" s="7">
        <v>967</v>
      </c>
      <c r="E50" s="7">
        <v>14</v>
      </c>
      <c r="F50" s="7">
        <v>95</v>
      </c>
      <c r="G50" s="7">
        <v>62</v>
      </c>
      <c r="H50" s="7">
        <v>70</v>
      </c>
      <c r="I50" s="7">
        <v>64</v>
      </c>
      <c r="J50" s="7">
        <v>99</v>
      </c>
      <c r="K50" s="7">
        <v>91</v>
      </c>
      <c r="L50" s="7">
        <v>96</v>
      </c>
      <c r="M50" s="7">
        <v>87</v>
      </c>
      <c r="N50" s="7">
        <v>68</v>
      </c>
      <c r="O50" s="7">
        <v>221</v>
      </c>
    </row>
    <row r="51" spans="2:15" x14ac:dyDescent="0.2">
      <c r="B51" s="54" t="s">
        <v>349</v>
      </c>
      <c r="C51" s="53" t="s">
        <v>366</v>
      </c>
      <c r="D51" s="7">
        <v>1466</v>
      </c>
      <c r="E51" s="7">
        <v>6</v>
      </c>
      <c r="F51" s="7">
        <v>92</v>
      </c>
      <c r="G51" s="7">
        <v>88</v>
      </c>
      <c r="H51" s="7">
        <v>112</v>
      </c>
      <c r="I51" s="7">
        <v>101</v>
      </c>
      <c r="J51" s="7">
        <v>121</v>
      </c>
      <c r="K51" s="7">
        <v>147</v>
      </c>
      <c r="L51" s="7">
        <v>163</v>
      </c>
      <c r="M51" s="7">
        <v>220</v>
      </c>
      <c r="N51" s="7">
        <v>227</v>
      </c>
      <c r="O51" s="7">
        <v>189</v>
      </c>
    </row>
    <row r="52" spans="2:15" x14ac:dyDescent="0.2">
      <c r="B52" s="54" t="s">
        <v>350</v>
      </c>
      <c r="C52" s="53" t="s">
        <v>367</v>
      </c>
      <c r="D52" s="7">
        <v>2449</v>
      </c>
      <c r="E52" s="7">
        <v>12</v>
      </c>
      <c r="F52" s="7">
        <v>118</v>
      </c>
      <c r="G52" s="7">
        <v>227</v>
      </c>
      <c r="H52" s="7">
        <v>261</v>
      </c>
      <c r="I52" s="7">
        <v>263</v>
      </c>
      <c r="J52" s="7">
        <v>255</v>
      </c>
      <c r="K52" s="7">
        <v>266</v>
      </c>
      <c r="L52" s="7">
        <v>199</v>
      </c>
      <c r="M52" s="7">
        <v>182</v>
      </c>
      <c r="N52" s="7">
        <v>205</v>
      </c>
      <c r="O52" s="7">
        <v>461</v>
      </c>
    </row>
    <row r="53" spans="2:15" x14ac:dyDescent="0.2">
      <c r="B53" s="54" t="s">
        <v>351</v>
      </c>
      <c r="C53" s="53" t="s">
        <v>332</v>
      </c>
      <c r="D53" s="7">
        <v>539</v>
      </c>
      <c r="E53" s="7">
        <v>2</v>
      </c>
      <c r="F53" s="7">
        <v>19</v>
      </c>
      <c r="G53" s="7">
        <v>38</v>
      </c>
      <c r="H53" s="7">
        <v>24</v>
      </c>
      <c r="I53" s="7">
        <v>47</v>
      </c>
      <c r="J53" s="7">
        <v>57</v>
      </c>
      <c r="K53" s="7">
        <v>72</v>
      </c>
      <c r="L53" s="7">
        <v>61</v>
      </c>
      <c r="M53" s="7">
        <v>104</v>
      </c>
      <c r="N53" s="7">
        <v>75</v>
      </c>
      <c r="O53" s="7">
        <v>40</v>
      </c>
    </row>
    <row r="54" spans="2:15" x14ac:dyDescent="0.2">
      <c r="B54" s="54" t="s">
        <v>352</v>
      </c>
      <c r="C54" s="53" t="s">
        <v>333</v>
      </c>
      <c r="D54" s="7">
        <v>1945</v>
      </c>
      <c r="E54" s="7">
        <v>15</v>
      </c>
      <c r="F54" s="7">
        <v>74</v>
      </c>
      <c r="G54" s="7">
        <v>93</v>
      </c>
      <c r="H54" s="7">
        <v>96</v>
      </c>
      <c r="I54" s="7">
        <v>149</v>
      </c>
      <c r="J54" s="7">
        <v>171</v>
      </c>
      <c r="K54" s="7">
        <v>214</v>
      </c>
      <c r="L54" s="7">
        <v>156</v>
      </c>
      <c r="M54" s="7">
        <v>191</v>
      </c>
      <c r="N54" s="7">
        <v>274</v>
      </c>
      <c r="O54" s="7">
        <v>512</v>
      </c>
    </row>
    <row r="55" spans="2:15" x14ac:dyDescent="0.2">
      <c r="B55" s="54" t="s">
        <v>353</v>
      </c>
      <c r="C55" s="53" t="s">
        <v>355</v>
      </c>
      <c r="D55" s="7">
        <v>1252</v>
      </c>
      <c r="E55" s="7">
        <v>2</v>
      </c>
      <c r="F55" s="7">
        <v>80</v>
      </c>
      <c r="G55" s="7">
        <v>97</v>
      </c>
      <c r="H55" s="7">
        <v>141</v>
      </c>
      <c r="I55" s="7">
        <v>103</v>
      </c>
      <c r="J55" s="7">
        <v>126</v>
      </c>
      <c r="K55" s="7">
        <v>194</v>
      </c>
      <c r="L55" s="7">
        <v>159</v>
      </c>
      <c r="M55" s="7">
        <v>160</v>
      </c>
      <c r="N55" s="7">
        <v>118</v>
      </c>
      <c r="O55" s="7">
        <v>72</v>
      </c>
    </row>
    <row r="56" spans="2:15" x14ac:dyDescent="0.2">
      <c r="B56" s="54" t="s">
        <v>354</v>
      </c>
      <c r="C56" s="53" t="s">
        <v>356</v>
      </c>
      <c r="D56" s="7">
        <v>1226</v>
      </c>
      <c r="E56" s="7">
        <v>29</v>
      </c>
      <c r="F56" s="7">
        <v>50</v>
      </c>
      <c r="G56" s="7">
        <v>65</v>
      </c>
      <c r="H56" s="7">
        <v>56</v>
      </c>
      <c r="I56" s="7">
        <v>60</v>
      </c>
      <c r="J56" s="7">
        <v>71</v>
      </c>
      <c r="K56" s="7">
        <v>110</v>
      </c>
      <c r="L56" s="7">
        <v>108</v>
      </c>
      <c r="M56" s="7">
        <v>74</v>
      </c>
      <c r="N56" s="7">
        <v>68</v>
      </c>
      <c r="O56" s="7">
        <v>535</v>
      </c>
    </row>
    <row r="57" spans="2:15" x14ac:dyDescent="0.2">
      <c r="B57" s="234" t="s">
        <v>323</v>
      </c>
      <c r="C57" s="235"/>
      <c r="D57" s="45">
        <v>34141</v>
      </c>
      <c r="E57" s="45">
        <v>436</v>
      </c>
      <c r="F57" s="45">
        <v>2068</v>
      </c>
      <c r="G57" s="45">
        <v>2218</v>
      </c>
      <c r="H57" s="45">
        <v>2465</v>
      </c>
      <c r="I57" s="45">
        <v>2879</v>
      </c>
      <c r="J57" s="45">
        <v>3759</v>
      </c>
      <c r="K57" s="45">
        <v>4379</v>
      </c>
      <c r="L57" s="45">
        <v>3997</v>
      </c>
      <c r="M57" s="45">
        <v>3664</v>
      </c>
      <c r="N57" s="45">
        <v>2978</v>
      </c>
      <c r="O57" s="45">
        <v>5298</v>
      </c>
    </row>
    <row r="58" spans="2:15" x14ac:dyDescent="0.2">
      <c r="B58" s="236" t="s">
        <v>324</v>
      </c>
      <c r="C58" s="237"/>
      <c r="D58" s="7">
        <v>1248</v>
      </c>
      <c r="E58" s="7">
        <v>4</v>
      </c>
      <c r="F58" s="7">
        <v>17</v>
      </c>
      <c r="G58" s="7">
        <v>19</v>
      </c>
      <c r="H58" s="7">
        <v>40</v>
      </c>
      <c r="I58" s="7">
        <v>55</v>
      </c>
      <c r="J58" s="7">
        <v>67</v>
      </c>
      <c r="K58" s="7">
        <v>70</v>
      </c>
      <c r="L58" s="7">
        <v>59</v>
      </c>
      <c r="M58" s="7">
        <v>72</v>
      </c>
      <c r="N58" s="7">
        <v>134</v>
      </c>
      <c r="O58" s="7">
        <v>711</v>
      </c>
    </row>
    <row r="59" spans="2:15" x14ac:dyDescent="0.2">
      <c r="B59" s="54" t="s">
        <v>325</v>
      </c>
      <c r="C59" s="53" t="s">
        <v>357</v>
      </c>
      <c r="D59" s="7">
        <v>1245</v>
      </c>
      <c r="E59" s="7">
        <v>4</v>
      </c>
      <c r="F59" s="7">
        <v>17</v>
      </c>
      <c r="G59" s="7">
        <v>19</v>
      </c>
      <c r="H59" s="7">
        <v>40</v>
      </c>
      <c r="I59" s="7">
        <v>55</v>
      </c>
      <c r="J59" s="7">
        <v>67</v>
      </c>
      <c r="K59" s="7">
        <v>70</v>
      </c>
      <c r="L59" s="7">
        <v>58</v>
      </c>
      <c r="M59" s="7">
        <v>72</v>
      </c>
      <c r="N59" s="7">
        <v>133</v>
      </c>
      <c r="O59" s="7">
        <v>710</v>
      </c>
    </row>
    <row r="60" spans="2:15" x14ac:dyDescent="0.2">
      <c r="B60" s="54"/>
      <c r="C60" s="53" t="s">
        <v>334</v>
      </c>
      <c r="D60" s="7">
        <v>1229</v>
      </c>
      <c r="E60" s="7">
        <v>4</v>
      </c>
      <c r="F60" s="7">
        <v>17</v>
      </c>
      <c r="G60" s="7">
        <v>18</v>
      </c>
      <c r="H60" s="7">
        <v>37</v>
      </c>
      <c r="I60" s="7">
        <v>54</v>
      </c>
      <c r="J60" s="7">
        <v>64</v>
      </c>
      <c r="K60" s="7">
        <v>68</v>
      </c>
      <c r="L60" s="7">
        <v>57</v>
      </c>
      <c r="M60" s="7">
        <v>71</v>
      </c>
      <c r="N60" s="7">
        <v>131</v>
      </c>
      <c r="O60" s="7">
        <v>708</v>
      </c>
    </row>
    <row r="61" spans="2:15" x14ac:dyDescent="0.2">
      <c r="B61" s="54" t="s">
        <v>335</v>
      </c>
      <c r="C61" s="53" t="s">
        <v>328</v>
      </c>
      <c r="D61" s="7">
        <v>3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1</v>
      </c>
      <c r="M61" s="7">
        <v>0</v>
      </c>
      <c r="N61" s="7">
        <v>1</v>
      </c>
      <c r="O61" s="7">
        <v>1</v>
      </c>
    </row>
    <row r="62" spans="2:15" x14ac:dyDescent="0.2">
      <c r="B62" s="232" t="s">
        <v>326</v>
      </c>
      <c r="C62" s="233"/>
      <c r="D62" s="7">
        <v>7151</v>
      </c>
      <c r="E62" s="7">
        <v>77</v>
      </c>
      <c r="F62" s="7">
        <v>432</v>
      </c>
      <c r="G62" s="7">
        <v>461</v>
      </c>
      <c r="H62" s="7">
        <v>548</v>
      </c>
      <c r="I62" s="7">
        <v>666</v>
      </c>
      <c r="J62" s="7">
        <v>906</v>
      </c>
      <c r="K62" s="7">
        <v>1128</v>
      </c>
      <c r="L62" s="7">
        <v>947</v>
      </c>
      <c r="M62" s="7">
        <v>762</v>
      </c>
      <c r="N62" s="7">
        <v>480</v>
      </c>
      <c r="O62" s="7">
        <v>744</v>
      </c>
    </row>
    <row r="63" spans="2:15" x14ac:dyDescent="0.2">
      <c r="B63" s="54" t="s">
        <v>336</v>
      </c>
      <c r="C63" s="53" t="s">
        <v>358</v>
      </c>
      <c r="D63" s="7">
        <v>1</v>
      </c>
      <c r="E63" s="7" t="s">
        <v>176</v>
      </c>
      <c r="F63" s="7" t="s">
        <v>176</v>
      </c>
      <c r="G63" s="7" t="s">
        <v>176</v>
      </c>
      <c r="H63" s="7" t="s">
        <v>176</v>
      </c>
      <c r="I63" s="7" t="s">
        <v>176</v>
      </c>
      <c r="J63" s="7" t="s">
        <v>176</v>
      </c>
      <c r="K63" s="7" t="s">
        <v>176</v>
      </c>
      <c r="L63" s="7" t="s">
        <v>176</v>
      </c>
      <c r="M63" s="7">
        <v>1</v>
      </c>
      <c r="N63" s="7" t="s">
        <v>176</v>
      </c>
      <c r="O63" s="7" t="s">
        <v>176</v>
      </c>
    </row>
    <row r="64" spans="2:15" x14ac:dyDescent="0.2">
      <c r="B64" s="54" t="s">
        <v>337</v>
      </c>
      <c r="C64" s="53" t="s">
        <v>329</v>
      </c>
      <c r="D64" s="7">
        <v>865</v>
      </c>
      <c r="E64" s="7">
        <v>2</v>
      </c>
      <c r="F64" s="7">
        <v>32</v>
      </c>
      <c r="G64" s="7">
        <v>38</v>
      </c>
      <c r="H64" s="7">
        <v>47</v>
      </c>
      <c r="I64" s="7">
        <v>82</v>
      </c>
      <c r="J64" s="7">
        <v>101</v>
      </c>
      <c r="K64" s="7">
        <v>124</v>
      </c>
      <c r="L64" s="7">
        <v>95</v>
      </c>
      <c r="M64" s="7">
        <v>85</v>
      </c>
      <c r="N64" s="7">
        <v>73</v>
      </c>
      <c r="O64" s="7">
        <v>186</v>
      </c>
    </row>
    <row r="65" spans="2:15" x14ac:dyDescent="0.2">
      <c r="B65" s="54" t="s">
        <v>338</v>
      </c>
      <c r="C65" s="53" t="s">
        <v>330</v>
      </c>
      <c r="D65" s="7">
        <v>6285</v>
      </c>
      <c r="E65" s="7">
        <v>75</v>
      </c>
      <c r="F65" s="7">
        <v>400</v>
      </c>
      <c r="G65" s="7">
        <v>423</v>
      </c>
      <c r="H65" s="7">
        <v>501</v>
      </c>
      <c r="I65" s="7">
        <v>584</v>
      </c>
      <c r="J65" s="7">
        <v>805</v>
      </c>
      <c r="K65" s="7">
        <v>1004</v>
      </c>
      <c r="L65" s="7">
        <v>852</v>
      </c>
      <c r="M65" s="7">
        <v>676</v>
      </c>
      <c r="N65" s="7">
        <v>407</v>
      </c>
      <c r="O65" s="7">
        <v>558</v>
      </c>
    </row>
    <row r="66" spans="2:15" x14ac:dyDescent="0.2">
      <c r="B66" s="232" t="s">
        <v>327</v>
      </c>
      <c r="C66" s="233"/>
      <c r="D66" s="7">
        <v>24641</v>
      </c>
      <c r="E66" s="7">
        <v>332</v>
      </c>
      <c r="F66" s="7">
        <v>1553</v>
      </c>
      <c r="G66" s="7">
        <v>1685</v>
      </c>
      <c r="H66" s="7">
        <v>1818</v>
      </c>
      <c r="I66" s="7">
        <v>2092</v>
      </c>
      <c r="J66" s="7">
        <v>2722</v>
      </c>
      <c r="K66" s="7">
        <v>3101</v>
      </c>
      <c r="L66" s="7">
        <v>2921</v>
      </c>
      <c r="M66" s="7">
        <v>2766</v>
      </c>
      <c r="N66" s="7">
        <v>2280</v>
      </c>
      <c r="O66" s="7">
        <v>3371</v>
      </c>
    </row>
    <row r="67" spans="2:15" x14ac:dyDescent="0.2">
      <c r="B67" s="54" t="s">
        <v>339</v>
      </c>
      <c r="C67" s="53" t="s">
        <v>331</v>
      </c>
      <c r="D67" s="7">
        <v>63</v>
      </c>
      <c r="E67" s="7" t="s">
        <v>176</v>
      </c>
      <c r="F67" s="7">
        <v>2</v>
      </c>
      <c r="G67" s="7">
        <v>3</v>
      </c>
      <c r="H67" s="7">
        <v>4</v>
      </c>
      <c r="I67" s="7">
        <v>6</v>
      </c>
      <c r="J67" s="7">
        <v>7</v>
      </c>
      <c r="K67" s="7">
        <v>13</v>
      </c>
      <c r="L67" s="7">
        <v>11</v>
      </c>
      <c r="M67" s="7">
        <v>9</v>
      </c>
      <c r="N67" s="7">
        <v>5</v>
      </c>
      <c r="O67" s="7">
        <v>3</v>
      </c>
    </row>
    <row r="68" spans="2:15" x14ac:dyDescent="0.2">
      <c r="B68" s="54" t="s">
        <v>340</v>
      </c>
      <c r="C68" s="53" t="s">
        <v>341</v>
      </c>
      <c r="D68" s="7">
        <v>352</v>
      </c>
      <c r="E68" s="7">
        <v>1</v>
      </c>
      <c r="F68" s="7">
        <v>20</v>
      </c>
      <c r="G68" s="7">
        <v>29</v>
      </c>
      <c r="H68" s="7">
        <v>48</v>
      </c>
      <c r="I68" s="7">
        <v>44</v>
      </c>
      <c r="J68" s="7">
        <v>59</v>
      </c>
      <c r="K68" s="7">
        <v>55</v>
      </c>
      <c r="L68" s="7">
        <v>36</v>
      </c>
      <c r="M68" s="7">
        <v>31</v>
      </c>
      <c r="N68" s="7">
        <v>14</v>
      </c>
      <c r="O68" s="7">
        <v>15</v>
      </c>
    </row>
    <row r="69" spans="2:15" x14ac:dyDescent="0.2">
      <c r="B69" s="54" t="s">
        <v>342</v>
      </c>
      <c r="C69" s="53" t="s">
        <v>359</v>
      </c>
      <c r="D69" s="7">
        <v>460</v>
      </c>
      <c r="E69" s="7">
        <v>1</v>
      </c>
      <c r="F69" s="7">
        <v>32</v>
      </c>
      <c r="G69" s="7">
        <v>21</v>
      </c>
      <c r="H69" s="7">
        <v>32</v>
      </c>
      <c r="I69" s="7">
        <v>26</v>
      </c>
      <c r="J69" s="7">
        <v>84</v>
      </c>
      <c r="K69" s="7">
        <v>70</v>
      </c>
      <c r="L69" s="7">
        <v>58</v>
      </c>
      <c r="M69" s="7">
        <v>57</v>
      </c>
      <c r="N69" s="7">
        <v>36</v>
      </c>
      <c r="O69" s="7">
        <v>43</v>
      </c>
    </row>
    <row r="70" spans="2:15" x14ac:dyDescent="0.2">
      <c r="B70" s="54" t="s">
        <v>343</v>
      </c>
      <c r="C70" s="53" t="s">
        <v>360</v>
      </c>
      <c r="D70" s="7">
        <v>5973</v>
      </c>
      <c r="E70" s="7">
        <v>149</v>
      </c>
      <c r="F70" s="7">
        <v>412</v>
      </c>
      <c r="G70" s="7">
        <v>400</v>
      </c>
      <c r="H70" s="7">
        <v>413</v>
      </c>
      <c r="I70" s="7">
        <v>493</v>
      </c>
      <c r="J70" s="7">
        <v>608</v>
      </c>
      <c r="K70" s="7">
        <v>736</v>
      </c>
      <c r="L70" s="7">
        <v>727</v>
      </c>
      <c r="M70" s="7">
        <v>679</v>
      </c>
      <c r="N70" s="7">
        <v>564</v>
      </c>
      <c r="O70" s="7">
        <v>792</v>
      </c>
    </row>
    <row r="71" spans="2:15" x14ac:dyDescent="0.2">
      <c r="B71" s="54" t="s">
        <v>344</v>
      </c>
      <c r="C71" s="53" t="s">
        <v>361</v>
      </c>
      <c r="D71" s="7">
        <v>808</v>
      </c>
      <c r="E71" s="7" t="s">
        <v>176</v>
      </c>
      <c r="F71" s="7">
        <v>49</v>
      </c>
      <c r="G71" s="7">
        <v>72</v>
      </c>
      <c r="H71" s="7">
        <v>73</v>
      </c>
      <c r="I71" s="7">
        <v>78</v>
      </c>
      <c r="J71" s="7">
        <v>81</v>
      </c>
      <c r="K71" s="7">
        <v>118</v>
      </c>
      <c r="L71" s="7">
        <v>119</v>
      </c>
      <c r="M71" s="7">
        <v>102</v>
      </c>
      <c r="N71" s="7">
        <v>54</v>
      </c>
      <c r="O71" s="7">
        <v>62</v>
      </c>
    </row>
    <row r="72" spans="2:15" x14ac:dyDescent="0.2">
      <c r="B72" s="54" t="s">
        <v>345</v>
      </c>
      <c r="C72" s="53" t="s">
        <v>362</v>
      </c>
      <c r="D72" s="7">
        <v>401</v>
      </c>
      <c r="E72" s="7">
        <v>1</v>
      </c>
      <c r="F72" s="7">
        <v>19</v>
      </c>
      <c r="G72" s="7">
        <v>24</v>
      </c>
      <c r="H72" s="7">
        <v>28</v>
      </c>
      <c r="I72" s="7">
        <v>29</v>
      </c>
      <c r="J72" s="7">
        <v>26</v>
      </c>
      <c r="K72" s="7">
        <v>41</v>
      </c>
      <c r="L72" s="7">
        <v>30</v>
      </c>
      <c r="M72" s="7">
        <v>39</v>
      </c>
      <c r="N72" s="7">
        <v>37</v>
      </c>
      <c r="O72" s="7">
        <v>127</v>
      </c>
    </row>
    <row r="73" spans="2:15" x14ac:dyDescent="0.2">
      <c r="B73" s="54" t="s">
        <v>346</v>
      </c>
      <c r="C73" s="53" t="s">
        <v>363</v>
      </c>
      <c r="D73" s="7">
        <v>687</v>
      </c>
      <c r="E73" s="7">
        <v>2</v>
      </c>
      <c r="F73" s="7">
        <v>18</v>
      </c>
      <c r="G73" s="7">
        <v>44</v>
      </c>
      <c r="H73" s="7">
        <v>55</v>
      </c>
      <c r="I73" s="7">
        <v>63</v>
      </c>
      <c r="J73" s="7">
        <v>85</v>
      </c>
      <c r="K73" s="7">
        <v>96</v>
      </c>
      <c r="L73" s="7">
        <v>80</v>
      </c>
      <c r="M73" s="7">
        <v>86</v>
      </c>
      <c r="N73" s="7">
        <v>52</v>
      </c>
      <c r="O73" s="7">
        <v>106</v>
      </c>
    </row>
    <row r="74" spans="2:15" x14ac:dyDescent="0.2">
      <c r="B74" s="54" t="s">
        <v>347</v>
      </c>
      <c r="C74" s="53" t="s">
        <v>364</v>
      </c>
      <c r="D74" s="7">
        <v>2596</v>
      </c>
      <c r="E74" s="7">
        <v>120</v>
      </c>
      <c r="F74" s="7">
        <v>288</v>
      </c>
      <c r="G74" s="7">
        <v>137</v>
      </c>
      <c r="H74" s="7">
        <v>161</v>
      </c>
      <c r="I74" s="7">
        <v>160</v>
      </c>
      <c r="J74" s="7">
        <v>234</v>
      </c>
      <c r="K74" s="7">
        <v>270</v>
      </c>
      <c r="L74" s="7">
        <v>247</v>
      </c>
      <c r="M74" s="7">
        <v>218</v>
      </c>
      <c r="N74" s="7">
        <v>219</v>
      </c>
      <c r="O74" s="7">
        <v>542</v>
      </c>
    </row>
    <row r="75" spans="2:15" x14ac:dyDescent="0.2">
      <c r="B75" s="54" t="s">
        <v>348</v>
      </c>
      <c r="C75" s="53" t="s">
        <v>365</v>
      </c>
      <c r="D75" s="7">
        <v>1544</v>
      </c>
      <c r="E75" s="7">
        <v>18</v>
      </c>
      <c r="F75" s="7">
        <v>104</v>
      </c>
      <c r="G75" s="7">
        <v>93</v>
      </c>
      <c r="H75" s="7">
        <v>102</v>
      </c>
      <c r="I75" s="7">
        <v>129</v>
      </c>
      <c r="J75" s="7">
        <v>151</v>
      </c>
      <c r="K75" s="7">
        <v>166</v>
      </c>
      <c r="L75" s="7">
        <v>152</v>
      </c>
      <c r="M75" s="7">
        <v>170</v>
      </c>
      <c r="N75" s="7">
        <v>121</v>
      </c>
      <c r="O75" s="7">
        <v>338</v>
      </c>
    </row>
    <row r="76" spans="2:15" x14ac:dyDescent="0.2">
      <c r="B76" s="54" t="s">
        <v>349</v>
      </c>
      <c r="C76" s="53" t="s">
        <v>366</v>
      </c>
      <c r="D76" s="7">
        <v>1905</v>
      </c>
      <c r="E76" s="7">
        <v>6</v>
      </c>
      <c r="F76" s="7">
        <v>100</v>
      </c>
      <c r="G76" s="7">
        <v>134</v>
      </c>
      <c r="H76" s="7">
        <v>136</v>
      </c>
      <c r="I76" s="7">
        <v>138</v>
      </c>
      <c r="J76" s="7">
        <v>223</v>
      </c>
      <c r="K76" s="7">
        <v>315</v>
      </c>
      <c r="L76" s="7">
        <v>303</v>
      </c>
      <c r="M76" s="7">
        <v>258</v>
      </c>
      <c r="N76" s="7">
        <v>152</v>
      </c>
      <c r="O76" s="7">
        <v>140</v>
      </c>
    </row>
    <row r="77" spans="2:15" x14ac:dyDescent="0.2">
      <c r="B77" s="54" t="s">
        <v>350</v>
      </c>
      <c r="C77" s="53" t="s">
        <v>367</v>
      </c>
      <c r="D77" s="7">
        <v>7444</v>
      </c>
      <c r="E77" s="7">
        <v>19</v>
      </c>
      <c r="F77" s="7">
        <v>418</v>
      </c>
      <c r="G77" s="7">
        <v>586</v>
      </c>
      <c r="H77" s="7">
        <v>604</v>
      </c>
      <c r="I77" s="7">
        <v>729</v>
      </c>
      <c r="J77" s="7">
        <v>906</v>
      </c>
      <c r="K77" s="7">
        <v>907</v>
      </c>
      <c r="L77" s="7">
        <v>838</v>
      </c>
      <c r="M77" s="7">
        <v>857</v>
      </c>
      <c r="N77" s="7">
        <v>763</v>
      </c>
      <c r="O77" s="7">
        <v>817</v>
      </c>
    </row>
    <row r="78" spans="2:15" x14ac:dyDescent="0.2">
      <c r="B78" s="54" t="s">
        <v>351</v>
      </c>
      <c r="C78" s="53" t="s">
        <v>332</v>
      </c>
      <c r="D78" s="7">
        <v>360</v>
      </c>
      <c r="E78" s="7">
        <v>1</v>
      </c>
      <c r="F78" s="7">
        <v>19</v>
      </c>
      <c r="G78" s="7">
        <v>16</v>
      </c>
      <c r="H78" s="7">
        <v>22</v>
      </c>
      <c r="I78" s="7">
        <v>29</v>
      </c>
      <c r="J78" s="7">
        <v>25</v>
      </c>
      <c r="K78" s="7">
        <v>63</v>
      </c>
      <c r="L78" s="7">
        <v>61</v>
      </c>
      <c r="M78" s="7">
        <v>55</v>
      </c>
      <c r="N78" s="7">
        <v>51</v>
      </c>
      <c r="O78" s="7">
        <v>18</v>
      </c>
    </row>
    <row r="79" spans="2:15" x14ac:dyDescent="0.2">
      <c r="B79" s="54" t="s">
        <v>352</v>
      </c>
      <c r="C79" s="53" t="s">
        <v>333</v>
      </c>
      <c r="D79" s="7">
        <v>1338</v>
      </c>
      <c r="E79" s="7">
        <v>9</v>
      </c>
      <c r="F79" s="7">
        <v>29</v>
      </c>
      <c r="G79" s="7">
        <v>49</v>
      </c>
      <c r="H79" s="7">
        <v>78</v>
      </c>
      <c r="I79" s="7">
        <v>106</v>
      </c>
      <c r="J79" s="7">
        <v>136</v>
      </c>
      <c r="K79" s="7">
        <v>146</v>
      </c>
      <c r="L79" s="7">
        <v>145</v>
      </c>
      <c r="M79" s="7">
        <v>140</v>
      </c>
      <c r="N79" s="7">
        <v>154</v>
      </c>
      <c r="O79" s="7">
        <v>346</v>
      </c>
    </row>
    <row r="80" spans="2:15" x14ac:dyDescent="0.2">
      <c r="B80" s="54" t="s">
        <v>353</v>
      </c>
      <c r="C80" s="53" t="s">
        <v>355</v>
      </c>
      <c r="D80" s="7">
        <v>710</v>
      </c>
      <c r="E80" s="7">
        <v>5</v>
      </c>
      <c r="F80" s="7">
        <v>43</v>
      </c>
      <c r="G80" s="7">
        <v>77</v>
      </c>
      <c r="H80" s="7">
        <v>62</v>
      </c>
      <c r="I80" s="7">
        <v>62</v>
      </c>
      <c r="J80" s="7">
        <v>97</v>
      </c>
      <c r="K80" s="7">
        <v>105</v>
      </c>
      <c r="L80" s="7">
        <v>114</v>
      </c>
      <c r="M80" s="7">
        <v>65</v>
      </c>
      <c r="N80" s="7">
        <v>58</v>
      </c>
      <c r="O80" s="7">
        <v>22</v>
      </c>
    </row>
    <row r="81" spans="2:15" ht="13.8" thickBot="1" x14ac:dyDescent="0.25">
      <c r="B81" s="55" t="s">
        <v>354</v>
      </c>
      <c r="C81" s="56" t="s">
        <v>356</v>
      </c>
      <c r="D81" s="9">
        <v>1101</v>
      </c>
      <c r="E81" s="9">
        <v>23</v>
      </c>
      <c r="F81" s="9">
        <v>66</v>
      </c>
      <c r="G81" s="9">
        <v>53</v>
      </c>
      <c r="H81" s="9">
        <v>59</v>
      </c>
      <c r="I81" s="9">
        <v>66</v>
      </c>
      <c r="J81" s="9">
        <v>64</v>
      </c>
      <c r="K81" s="9">
        <v>80</v>
      </c>
      <c r="L81" s="9">
        <v>70</v>
      </c>
      <c r="M81" s="9">
        <v>64</v>
      </c>
      <c r="N81" s="9">
        <v>84</v>
      </c>
      <c r="O81" s="9">
        <v>472</v>
      </c>
    </row>
    <row r="82" spans="2:15" x14ac:dyDescent="0.2">
      <c r="B82" s="2" t="s">
        <v>133</v>
      </c>
    </row>
  </sheetData>
  <mergeCells count="14">
    <mergeCell ref="B66:C66"/>
    <mergeCell ref="B32:C32"/>
    <mergeCell ref="B57:C57"/>
    <mergeCell ref="B4:C5"/>
    <mergeCell ref="D4:O4"/>
    <mergeCell ref="B7:C7"/>
    <mergeCell ref="B8:C8"/>
    <mergeCell ref="B12:C12"/>
    <mergeCell ref="B16:C16"/>
    <mergeCell ref="B33:C33"/>
    <mergeCell ref="B37:C37"/>
    <mergeCell ref="B41:C41"/>
    <mergeCell ref="B58:C58"/>
    <mergeCell ref="B62:C62"/>
  </mergeCells>
  <phoneticPr fontId="4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CCFFCC"/>
  </sheetPr>
  <dimension ref="B2:G154"/>
  <sheetViews>
    <sheetView zoomScaleNormal="100" zoomScaleSheetLayoutView="100" workbookViewId="0">
      <selection activeCell="E85" sqref="E85"/>
    </sheetView>
  </sheetViews>
  <sheetFormatPr defaultColWidth="2.6640625" defaultRowHeight="13.2" x14ac:dyDescent="0.2"/>
  <cols>
    <col min="1" max="1" width="2.6640625" style="2"/>
    <col min="2" max="2" width="2.44140625" style="2" customWidth="1"/>
    <col min="3" max="3" width="35" style="2" customWidth="1"/>
    <col min="4" max="7" width="8.109375" style="2" customWidth="1"/>
    <col min="8" max="16384" width="2.6640625" style="2"/>
  </cols>
  <sheetData>
    <row r="2" spans="2:7" x14ac:dyDescent="0.2">
      <c r="B2" s="1" t="s">
        <v>369</v>
      </c>
      <c r="C2" s="1"/>
    </row>
    <row r="3" spans="2:7" ht="13.8" thickBot="1" x14ac:dyDescent="0.25">
      <c r="B3" s="26" t="s">
        <v>134</v>
      </c>
      <c r="G3" s="3" t="s">
        <v>11</v>
      </c>
    </row>
    <row r="4" spans="2:7" x14ac:dyDescent="0.2">
      <c r="B4" s="238" t="s">
        <v>851</v>
      </c>
      <c r="C4" s="239"/>
      <c r="D4" s="181" t="s">
        <v>780</v>
      </c>
      <c r="E4" s="194"/>
      <c r="F4" s="181" t="s">
        <v>884</v>
      </c>
      <c r="G4" s="194"/>
    </row>
    <row r="5" spans="2:7" x14ac:dyDescent="0.2">
      <c r="B5" s="240"/>
      <c r="C5" s="241"/>
      <c r="D5" s="12" t="s">
        <v>368</v>
      </c>
      <c r="E5" s="59" t="s">
        <v>168</v>
      </c>
      <c r="F5" s="12" t="s">
        <v>368</v>
      </c>
      <c r="G5" s="59" t="s">
        <v>168</v>
      </c>
    </row>
    <row r="6" spans="2:7" x14ac:dyDescent="0.2">
      <c r="B6" s="17"/>
      <c r="C6" s="17"/>
      <c r="D6" s="15" t="s">
        <v>69</v>
      </c>
      <c r="E6" s="5" t="s">
        <v>172</v>
      </c>
      <c r="F6" s="5" t="s">
        <v>69</v>
      </c>
      <c r="G6" s="5" t="s">
        <v>172</v>
      </c>
    </row>
    <row r="7" spans="2:7" x14ac:dyDescent="0.2">
      <c r="B7" s="191" t="s">
        <v>61</v>
      </c>
      <c r="C7" s="191"/>
      <c r="D7" s="80">
        <v>77729</v>
      </c>
      <c r="E7" s="13">
        <v>100</v>
      </c>
      <c r="F7" s="7">
        <v>75376</v>
      </c>
      <c r="G7" s="13">
        <v>100</v>
      </c>
    </row>
    <row r="8" spans="2:7" x14ac:dyDescent="0.2">
      <c r="B8" s="232" t="s">
        <v>324</v>
      </c>
      <c r="C8" s="232"/>
      <c r="D8" s="80">
        <v>3964</v>
      </c>
      <c r="E8" s="13">
        <v>5.0997697127198345</v>
      </c>
      <c r="F8" s="7">
        <v>3332</v>
      </c>
      <c r="G8" s="13">
        <v>4.4205052005943539</v>
      </c>
    </row>
    <row r="9" spans="2:7" x14ac:dyDescent="0.2">
      <c r="B9" s="54" t="s">
        <v>325</v>
      </c>
      <c r="C9" s="2" t="s">
        <v>830</v>
      </c>
      <c r="D9" s="80">
        <v>3961</v>
      </c>
      <c r="E9" s="13">
        <v>5.0959101493651016</v>
      </c>
      <c r="F9" s="7">
        <v>3325</v>
      </c>
      <c r="G9" s="13">
        <v>4.4112184249628532</v>
      </c>
    </row>
    <row r="10" spans="2:7" x14ac:dyDescent="0.2">
      <c r="B10" s="79"/>
      <c r="C10" s="2" t="s">
        <v>831</v>
      </c>
      <c r="D10" s="80">
        <v>3802</v>
      </c>
      <c r="E10" s="13">
        <v>4.8913532915642808</v>
      </c>
      <c r="F10" s="7">
        <v>3188</v>
      </c>
      <c r="G10" s="13">
        <v>4.2294629590320527</v>
      </c>
    </row>
    <row r="11" spans="2:7" x14ac:dyDescent="0.2">
      <c r="B11" s="54" t="s">
        <v>810</v>
      </c>
      <c r="C11" s="2" t="s">
        <v>832</v>
      </c>
      <c r="D11" s="80">
        <v>3</v>
      </c>
      <c r="E11" s="13">
        <v>3.8595633547324681E-3</v>
      </c>
      <c r="F11" s="7">
        <v>7</v>
      </c>
      <c r="G11" s="13">
        <v>9.2867756315007429E-3</v>
      </c>
    </row>
    <row r="12" spans="2:7" x14ac:dyDescent="0.2">
      <c r="B12" s="232" t="s">
        <v>326</v>
      </c>
      <c r="C12" s="232"/>
      <c r="D12" s="80">
        <v>25443</v>
      </c>
      <c r="E12" s="13">
        <v>32.732956811486055</v>
      </c>
      <c r="F12" s="7">
        <v>24405</v>
      </c>
      <c r="G12" s="13">
        <v>32.377679898110806</v>
      </c>
    </row>
    <row r="13" spans="2:7" x14ac:dyDescent="0.2">
      <c r="B13" s="54" t="s">
        <v>811</v>
      </c>
      <c r="C13" s="2" t="s">
        <v>833</v>
      </c>
      <c r="D13" s="80">
        <v>8</v>
      </c>
      <c r="E13" s="13">
        <v>1.0292168945953247E-2</v>
      </c>
      <c r="F13" s="7">
        <v>14</v>
      </c>
      <c r="G13" s="13">
        <v>1.8573551263001486E-2</v>
      </c>
    </row>
    <row r="14" spans="2:7" x14ac:dyDescent="0.2">
      <c r="B14" s="54" t="s">
        <v>812</v>
      </c>
      <c r="C14" s="2" t="s">
        <v>834</v>
      </c>
      <c r="D14" s="80">
        <v>4831</v>
      </c>
      <c r="E14" s="13">
        <v>6.2151835222375178</v>
      </c>
      <c r="F14" s="7">
        <v>4719</v>
      </c>
      <c r="G14" s="13">
        <v>6.2606134578645722</v>
      </c>
    </row>
    <row r="15" spans="2:7" x14ac:dyDescent="0.2">
      <c r="B15" s="54" t="s">
        <v>813</v>
      </c>
      <c r="C15" s="2" t="s">
        <v>835</v>
      </c>
      <c r="D15" s="80">
        <v>20604</v>
      </c>
      <c r="E15" s="13">
        <v>26.50748112030259</v>
      </c>
      <c r="F15" s="7">
        <v>19672</v>
      </c>
      <c r="G15" s="13">
        <v>26.098492888983234</v>
      </c>
    </row>
    <row r="16" spans="2:7" x14ac:dyDescent="0.2">
      <c r="B16" s="232" t="s">
        <v>327</v>
      </c>
      <c r="C16" s="232"/>
      <c r="D16" s="80">
        <v>45379</v>
      </c>
      <c r="E16" s="13">
        <v>58.381041824801549</v>
      </c>
      <c r="F16" s="7">
        <v>45312</v>
      </c>
      <c r="G16" s="13">
        <v>60.11462534493738</v>
      </c>
    </row>
    <row r="17" spans="2:7" x14ac:dyDescent="0.2">
      <c r="B17" s="54" t="s">
        <v>814</v>
      </c>
      <c r="C17" s="2" t="s">
        <v>836</v>
      </c>
      <c r="D17" s="80">
        <v>372</v>
      </c>
      <c r="E17" s="13">
        <v>0.47858585598682601</v>
      </c>
      <c r="F17" s="7">
        <v>335</v>
      </c>
      <c r="G17" s="13">
        <v>0.4444385480789641</v>
      </c>
    </row>
    <row r="18" spans="2:7" x14ac:dyDescent="0.2">
      <c r="B18" s="54" t="s">
        <v>815</v>
      </c>
      <c r="C18" s="2" t="s">
        <v>837</v>
      </c>
      <c r="D18" s="80">
        <v>967</v>
      </c>
      <c r="E18" s="13">
        <v>1.2440659213420988</v>
      </c>
      <c r="F18" s="7">
        <v>997</v>
      </c>
      <c r="G18" s="13">
        <v>1.3227021863723201</v>
      </c>
    </row>
    <row r="19" spans="2:7" x14ac:dyDescent="0.2">
      <c r="B19" s="54" t="s">
        <v>816</v>
      </c>
      <c r="C19" s="2" t="s">
        <v>838</v>
      </c>
      <c r="D19" s="80">
        <v>2420</v>
      </c>
      <c r="E19" s="13">
        <v>3.1133811061508574</v>
      </c>
      <c r="F19" s="7">
        <v>2403</v>
      </c>
      <c r="G19" s="13">
        <v>3.1880174060708977</v>
      </c>
    </row>
    <row r="20" spans="2:7" x14ac:dyDescent="0.2">
      <c r="B20" s="54" t="s">
        <v>817</v>
      </c>
      <c r="C20" s="2" t="s">
        <v>839</v>
      </c>
      <c r="D20" s="80">
        <v>11356</v>
      </c>
      <c r="E20" s="13">
        <v>14.609733818780635</v>
      </c>
      <c r="F20" s="7">
        <v>11270</v>
      </c>
      <c r="G20" s="13">
        <v>14.951708766716196</v>
      </c>
    </row>
    <row r="21" spans="2:7" x14ac:dyDescent="0.2">
      <c r="B21" s="54" t="s">
        <v>818</v>
      </c>
      <c r="C21" s="2" t="s">
        <v>840</v>
      </c>
      <c r="D21" s="80">
        <v>1454</v>
      </c>
      <c r="E21" s="13">
        <v>1.8706017059270028</v>
      </c>
      <c r="F21" s="7">
        <v>1309</v>
      </c>
      <c r="G21" s="13">
        <v>1.736627043090639</v>
      </c>
    </row>
    <row r="22" spans="2:7" x14ac:dyDescent="0.2">
      <c r="B22" s="54" t="s">
        <v>819</v>
      </c>
      <c r="C22" s="2" t="s">
        <v>841</v>
      </c>
      <c r="D22" s="80">
        <v>968</v>
      </c>
      <c r="E22" s="13">
        <v>1.245352442460343</v>
      </c>
      <c r="F22" s="7">
        <v>994</v>
      </c>
      <c r="G22" s="13">
        <v>1.3187221396731055</v>
      </c>
    </row>
    <row r="23" spans="2:7" x14ac:dyDescent="0.2">
      <c r="B23" s="54" t="s">
        <v>820</v>
      </c>
      <c r="C23" s="2" t="s">
        <v>842</v>
      </c>
      <c r="D23" s="80">
        <v>1734</v>
      </c>
      <c r="E23" s="13">
        <v>2.2308276190353666</v>
      </c>
      <c r="F23" s="7">
        <v>1781</v>
      </c>
      <c r="G23" s="13">
        <v>2.3628210571004034</v>
      </c>
    </row>
    <row r="24" spans="2:7" x14ac:dyDescent="0.2">
      <c r="B24" s="54" t="s">
        <v>821</v>
      </c>
      <c r="C24" s="2" t="s">
        <v>843</v>
      </c>
      <c r="D24" s="80">
        <v>4637</v>
      </c>
      <c r="E24" s="13">
        <v>5.9655984252981513</v>
      </c>
      <c r="F24" s="7">
        <v>4304</v>
      </c>
      <c r="G24" s="13">
        <v>5.7100403311398855</v>
      </c>
    </row>
    <row r="25" spans="2:7" x14ac:dyDescent="0.2">
      <c r="B25" s="54" t="s">
        <v>822</v>
      </c>
      <c r="C25" s="2" t="s">
        <v>844</v>
      </c>
      <c r="D25" s="80">
        <v>2570</v>
      </c>
      <c r="E25" s="13">
        <v>3.3063592738874812</v>
      </c>
      <c r="F25" s="7">
        <v>2511</v>
      </c>
      <c r="G25" s="13">
        <v>3.3312990872426238</v>
      </c>
    </row>
    <row r="26" spans="2:7" x14ac:dyDescent="0.2">
      <c r="B26" s="54" t="s">
        <v>823</v>
      </c>
      <c r="C26" s="2" t="s">
        <v>845</v>
      </c>
      <c r="D26" s="80">
        <v>3289</v>
      </c>
      <c r="E26" s="13">
        <v>4.2313679579050287</v>
      </c>
      <c r="F26" s="7">
        <v>3371</v>
      </c>
      <c r="G26" s="13">
        <v>4.4722458076841436</v>
      </c>
    </row>
    <row r="27" spans="2:7" x14ac:dyDescent="0.2">
      <c r="B27" s="54" t="s">
        <v>824</v>
      </c>
      <c r="C27" s="2" t="s">
        <v>846</v>
      </c>
      <c r="D27" s="80">
        <v>9386</v>
      </c>
      <c r="E27" s="13">
        <v>12.075287215839648</v>
      </c>
      <c r="F27" s="7">
        <v>9893</v>
      </c>
      <c r="G27" s="13">
        <v>13.124867331776693</v>
      </c>
    </row>
    <row r="28" spans="2:7" x14ac:dyDescent="0.2">
      <c r="B28" s="54" t="s">
        <v>825</v>
      </c>
      <c r="C28" s="2" t="s">
        <v>847</v>
      </c>
      <c r="D28" s="80">
        <v>1079</v>
      </c>
      <c r="E28" s="13">
        <v>1.3881562865854444</v>
      </c>
      <c r="F28" s="7">
        <v>899</v>
      </c>
      <c r="G28" s="13">
        <v>1.1926873275313097</v>
      </c>
    </row>
    <row r="29" spans="2:7" x14ac:dyDescent="0.2">
      <c r="B29" s="54" t="s">
        <v>826</v>
      </c>
      <c r="C29" s="2" t="s">
        <v>848</v>
      </c>
      <c r="D29" s="80">
        <v>3287</v>
      </c>
      <c r="E29" s="13">
        <v>4.2287949156685407</v>
      </c>
      <c r="F29" s="7">
        <v>3283</v>
      </c>
      <c r="G29" s="13">
        <v>4.3554977711738481</v>
      </c>
    </row>
    <row r="30" spans="2:7" x14ac:dyDescent="0.2">
      <c r="B30" s="54" t="s">
        <v>827</v>
      </c>
      <c r="C30" s="2" t="s">
        <v>849</v>
      </c>
      <c r="D30" s="80">
        <v>1860</v>
      </c>
      <c r="E30" s="13">
        <v>2.3929292799341302</v>
      </c>
      <c r="F30" s="7">
        <v>1962</v>
      </c>
      <c r="G30" s="13">
        <v>2.6029505412863512</v>
      </c>
    </row>
    <row r="31" spans="2:7" ht="13.8" thickBot="1" x14ac:dyDescent="0.25">
      <c r="B31" s="55" t="s">
        <v>828</v>
      </c>
      <c r="C31" s="81" t="s">
        <v>850</v>
      </c>
      <c r="D31" s="71">
        <v>2943</v>
      </c>
      <c r="E31" s="27">
        <v>3.7862316509925513</v>
      </c>
      <c r="F31" s="9">
        <v>2327</v>
      </c>
      <c r="G31" s="27">
        <v>3.0871895563574614</v>
      </c>
    </row>
    <row r="33" spans="2:7" ht="13.8" thickBot="1" x14ac:dyDescent="0.25">
      <c r="B33" s="26" t="s">
        <v>174</v>
      </c>
      <c r="G33" s="3" t="s">
        <v>11</v>
      </c>
    </row>
    <row r="34" spans="2:7" ht="13.5" customHeight="1" x14ac:dyDescent="0.2">
      <c r="B34" s="238" t="s">
        <v>851</v>
      </c>
      <c r="C34" s="239"/>
      <c r="D34" s="181" t="s">
        <v>780</v>
      </c>
      <c r="E34" s="194"/>
      <c r="F34" s="181" t="s">
        <v>884</v>
      </c>
      <c r="G34" s="194"/>
    </row>
    <row r="35" spans="2:7" x14ac:dyDescent="0.2">
      <c r="B35" s="240"/>
      <c r="C35" s="241"/>
      <c r="D35" s="12" t="s">
        <v>368</v>
      </c>
      <c r="E35" s="59" t="s">
        <v>168</v>
      </c>
      <c r="F35" s="12" t="s">
        <v>368</v>
      </c>
      <c r="G35" s="59" t="s">
        <v>168</v>
      </c>
    </row>
    <row r="36" spans="2:7" x14ac:dyDescent="0.2">
      <c r="B36" s="17"/>
      <c r="C36" s="17"/>
      <c r="D36" s="15" t="s">
        <v>69</v>
      </c>
      <c r="E36" s="5" t="s">
        <v>172</v>
      </c>
      <c r="F36" s="5" t="s">
        <v>69</v>
      </c>
      <c r="G36" s="5" t="s">
        <v>172</v>
      </c>
    </row>
    <row r="37" spans="2:7" ht="13.5" customHeight="1" x14ac:dyDescent="0.2">
      <c r="B37" s="191" t="s">
        <v>61</v>
      </c>
      <c r="C37" s="191"/>
      <c r="D37" s="80">
        <v>59763</v>
      </c>
      <c r="E37" s="13">
        <v>100</v>
      </c>
      <c r="F37" s="7">
        <v>58858</v>
      </c>
      <c r="G37" s="13">
        <v>100</v>
      </c>
    </row>
    <row r="38" spans="2:7" x14ac:dyDescent="0.2">
      <c r="B38" s="232" t="s">
        <v>324</v>
      </c>
      <c r="C38" s="232"/>
      <c r="D38" s="80">
        <v>2469</v>
      </c>
      <c r="E38" s="13">
        <v>4.1313187089001557</v>
      </c>
      <c r="F38" s="7">
        <v>2127</v>
      </c>
      <c r="G38" s="13">
        <v>3.6137823235583948</v>
      </c>
    </row>
    <row r="39" spans="2:7" x14ac:dyDescent="0.2">
      <c r="B39" s="79" t="s">
        <v>325</v>
      </c>
      <c r="C39" s="2" t="s">
        <v>830</v>
      </c>
      <c r="D39" s="80">
        <v>2466</v>
      </c>
      <c r="E39" s="13">
        <v>4.1262988805782843</v>
      </c>
      <c r="F39" s="7">
        <v>2120</v>
      </c>
      <c r="G39" s="13">
        <v>3.6018892928743758</v>
      </c>
    </row>
    <row r="40" spans="2:7" x14ac:dyDescent="0.2">
      <c r="B40" s="79"/>
      <c r="C40" s="2" t="s">
        <v>831</v>
      </c>
      <c r="D40" s="80">
        <v>2375</v>
      </c>
      <c r="E40" s="13">
        <v>3.9740307548148524</v>
      </c>
      <c r="F40" s="7">
        <v>2044</v>
      </c>
      <c r="G40" s="13">
        <v>3.4727649597335959</v>
      </c>
    </row>
    <row r="41" spans="2:7" x14ac:dyDescent="0.2">
      <c r="B41" s="79" t="s">
        <v>810</v>
      </c>
      <c r="C41" s="2" t="s">
        <v>832</v>
      </c>
      <c r="D41" s="80">
        <v>3</v>
      </c>
      <c r="E41" s="13">
        <v>5.019828321871392E-3</v>
      </c>
      <c r="F41" s="7">
        <v>7</v>
      </c>
      <c r="G41" s="13">
        <v>1.1893030684019165E-2</v>
      </c>
    </row>
    <row r="42" spans="2:7" x14ac:dyDescent="0.2">
      <c r="B42" s="232" t="s">
        <v>326</v>
      </c>
      <c r="C42" s="232"/>
      <c r="D42" s="80">
        <v>19572</v>
      </c>
      <c r="E42" s="13">
        <v>32.749359971888964</v>
      </c>
      <c r="F42" s="7">
        <v>19035</v>
      </c>
      <c r="G42" s="13">
        <v>32.340548438614967</v>
      </c>
    </row>
    <row r="43" spans="2:7" x14ac:dyDescent="0.2">
      <c r="B43" s="79" t="s">
        <v>811</v>
      </c>
      <c r="C43" s="2" t="s">
        <v>833</v>
      </c>
      <c r="D43" s="80">
        <v>4</v>
      </c>
      <c r="E43" s="13">
        <v>6.6931044291618563E-3</v>
      </c>
      <c r="F43" s="7">
        <v>9</v>
      </c>
      <c r="G43" s="13">
        <v>1.5291039450881784E-2</v>
      </c>
    </row>
    <row r="44" spans="2:7" x14ac:dyDescent="0.2">
      <c r="B44" s="79" t="s">
        <v>812</v>
      </c>
      <c r="C44" s="2" t="s">
        <v>834</v>
      </c>
      <c r="D44" s="80">
        <v>3578</v>
      </c>
      <c r="E44" s="13">
        <v>5.9869819118852803</v>
      </c>
      <c r="F44" s="7">
        <v>3548</v>
      </c>
      <c r="G44" s="13">
        <v>6.028067552414285</v>
      </c>
    </row>
    <row r="45" spans="2:7" x14ac:dyDescent="0.2">
      <c r="B45" s="79" t="s">
        <v>813</v>
      </c>
      <c r="C45" s="2" t="s">
        <v>835</v>
      </c>
      <c r="D45" s="80">
        <v>15990</v>
      </c>
      <c r="E45" s="13">
        <v>26.755684955574523</v>
      </c>
      <c r="F45" s="7">
        <v>15478</v>
      </c>
      <c r="G45" s="13">
        <v>26.297189846749802</v>
      </c>
    </row>
    <row r="46" spans="2:7" x14ac:dyDescent="0.2">
      <c r="B46" s="232" t="s">
        <v>327</v>
      </c>
      <c r="C46" s="232"/>
      <c r="D46" s="80">
        <v>35523</v>
      </c>
      <c r="E46" s="13">
        <v>59.439787159279156</v>
      </c>
      <c r="F46" s="7">
        <v>35951</v>
      </c>
      <c r="G46" s="13">
        <v>61.080906588739005</v>
      </c>
    </row>
    <row r="47" spans="2:7" x14ac:dyDescent="0.2">
      <c r="B47" s="79" t="s">
        <v>814</v>
      </c>
      <c r="C47" s="2" t="s">
        <v>836</v>
      </c>
      <c r="D47" s="80">
        <v>297</v>
      </c>
      <c r="E47" s="13">
        <v>0.49696300386526782</v>
      </c>
      <c r="F47" s="7">
        <v>276</v>
      </c>
      <c r="G47" s="13">
        <v>0.46892520982704133</v>
      </c>
    </row>
    <row r="48" spans="2:7" x14ac:dyDescent="0.2">
      <c r="B48" s="79" t="s">
        <v>815</v>
      </c>
      <c r="C48" s="2" t="s">
        <v>837</v>
      </c>
      <c r="D48" s="80">
        <v>822</v>
      </c>
      <c r="E48" s="13">
        <v>1.3754329601927615</v>
      </c>
      <c r="F48" s="7">
        <v>856</v>
      </c>
      <c r="G48" s="13">
        <v>1.4543477522172008</v>
      </c>
    </row>
    <row r="49" spans="2:7" x14ac:dyDescent="0.2">
      <c r="B49" s="79" t="s">
        <v>816</v>
      </c>
      <c r="C49" s="2" t="s">
        <v>838</v>
      </c>
      <c r="D49" s="80">
        <v>1901</v>
      </c>
      <c r="E49" s="13">
        <v>3.1808978799591721</v>
      </c>
      <c r="F49" s="7">
        <v>1887</v>
      </c>
      <c r="G49" s="13">
        <v>3.2060212715348806</v>
      </c>
    </row>
    <row r="50" spans="2:7" x14ac:dyDescent="0.2">
      <c r="B50" s="79" t="s">
        <v>817</v>
      </c>
      <c r="C50" s="2" t="s">
        <v>839</v>
      </c>
      <c r="D50" s="80">
        <v>9191</v>
      </c>
      <c r="E50" s="13">
        <v>15.379080702106654</v>
      </c>
      <c r="F50" s="7">
        <v>9227</v>
      </c>
      <c r="G50" s="13">
        <v>15.67671344592069</v>
      </c>
    </row>
    <row r="51" spans="2:7" x14ac:dyDescent="0.2">
      <c r="B51" s="79" t="s">
        <v>818</v>
      </c>
      <c r="C51" s="2" t="s">
        <v>840</v>
      </c>
      <c r="D51" s="80">
        <v>1234</v>
      </c>
      <c r="E51" s="13">
        <v>2.0648227163964328</v>
      </c>
      <c r="F51" s="7">
        <v>1101</v>
      </c>
      <c r="G51" s="13">
        <v>1.8706038261578715</v>
      </c>
    </row>
    <row r="52" spans="2:7" x14ac:dyDescent="0.2">
      <c r="B52" s="79" t="s">
        <v>819</v>
      </c>
      <c r="C52" s="2" t="s">
        <v>841</v>
      </c>
      <c r="D52" s="80">
        <v>806</v>
      </c>
      <c r="E52" s="13">
        <v>1.348660542476114</v>
      </c>
      <c r="F52" s="7">
        <v>848</v>
      </c>
      <c r="G52" s="13">
        <v>1.4407557171497503</v>
      </c>
    </row>
    <row r="53" spans="2:7" x14ac:dyDescent="0.2">
      <c r="B53" s="79" t="s">
        <v>820</v>
      </c>
      <c r="C53" s="2" t="s">
        <v>842</v>
      </c>
      <c r="D53" s="80">
        <v>1414</v>
      </c>
      <c r="E53" s="13">
        <v>2.3660124157087159</v>
      </c>
      <c r="F53" s="7">
        <v>1454</v>
      </c>
      <c r="G53" s="13">
        <v>2.4703523735091237</v>
      </c>
    </row>
    <row r="54" spans="2:7" x14ac:dyDescent="0.2">
      <c r="B54" s="79" t="s">
        <v>821</v>
      </c>
      <c r="C54" s="2" t="s">
        <v>843</v>
      </c>
      <c r="D54" s="80">
        <v>3444</v>
      </c>
      <c r="E54" s="13">
        <v>5.7627629135083582</v>
      </c>
      <c r="F54" s="7">
        <v>3324</v>
      </c>
      <c r="G54" s="13">
        <v>5.6474905705256724</v>
      </c>
    </row>
    <row r="55" spans="2:7" x14ac:dyDescent="0.2">
      <c r="B55" s="79" t="s">
        <v>822</v>
      </c>
      <c r="C55" s="2" t="s">
        <v>844</v>
      </c>
      <c r="D55" s="80">
        <v>2000</v>
      </c>
      <c r="E55" s="13">
        <v>3.3465522145809281</v>
      </c>
      <c r="F55" s="7">
        <v>1933</v>
      </c>
      <c r="G55" s="13">
        <v>3.2841754731727208</v>
      </c>
    </row>
    <row r="56" spans="2:7" x14ac:dyDescent="0.2">
      <c r="B56" s="79" t="s">
        <v>823</v>
      </c>
      <c r="C56" s="2" t="s">
        <v>845</v>
      </c>
      <c r="D56" s="80">
        <v>2747</v>
      </c>
      <c r="E56" s="13">
        <v>4.5964894667269043</v>
      </c>
      <c r="F56" s="7">
        <v>2824</v>
      </c>
      <c r="G56" s="13">
        <v>4.7979883788100173</v>
      </c>
    </row>
    <row r="57" spans="2:7" x14ac:dyDescent="0.2">
      <c r="B57" s="79" t="s">
        <v>824</v>
      </c>
      <c r="C57" s="2" t="s">
        <v>846</v>
      </c>
      <c r="D57" s="80">
        <v>6943</v>
      </c>
      <c r="E57" s="13">
        <v>11.617556012917692</v>
      </c>
      <c r="F57" s="7">
        <v>7518</v>
      </c>
      <c r="G57" s="13">
        <v>12.773114954636583</v>
      </c>
    </row>
    <row r="58" spans="2:7" x14ac:dyDescent="0.2">
      <c r="B58" s="79" t="s">
        <v>825</v>
      </c>
      <c r="C58" s="2" t="s">
        <v>847</v>
      </c>
      <c r="D58" s="80">
        <v>770</v>
      </c>
      <c r="E58" s="13">
        <v>1.2884226026136572</v>
      </c>
      <c r="F58" s="7">
        <v>644</v>
      </c>
      <c r="G58" s="13">
        <v>1.0941588229297632</v>
      </c>
    </row>
    <row r="59" spans="2:7" x14ac:dyDescent="0.2">
      <c r="B59" s="79" t="s">
        <v>826</v>
      </c>
      <c r="C59" s="2" t="s">
        <v>848</v>
      </c>
      <c r="D59" s="80">
        <v>2496</v>
      </c>
      <c r="E59" s="13">
        <v>4.1764971637969976</v>
      </c>
      <c r="F59" s="7">
        <v>2458</v>
      </c>
      <c r="G59" s="13">
        <v>4.1761527744741578</v>
      </c>
    </row>
    <row r="60" spans="2:7" x14ac:dyDescent="0.2">
      <c r="B60" s="79" t="s">
        <v>827</v>
      </c>
      <c r="C60" s="2" t="s">
        <v>849</v>
      </c>
      <c r="D60" s="80">
        <v>1458</v>
      </c>
      <c r="E60" s="13">
        <v>2.4396365644294966</v>
      </c>
      <c r="F60" s="7">
        <v>1601</v>
      </c>
      <c r="G60" s="13">
        <v>2.7201060178735261</v>
      </c>
    </row>
    <row r="61" spans="2:7" ht="13.8" thickBot="1" x14ac:dyDescent="0.25">
      <c r="B61" s="55" t="s">
        <v>828</v>
      </c>
      <c r="C61" s="81" t="s">
        <v>850</v>
      </c>
      <c r="D61" s="71">
        <v>2199</v>
      </c>
      <c r="E61" s="27">
        <v>3.6795341599317308</v>
      </c>
      <c r="F61" s="9">
        <v>1745</v>
      </c>
      <c r="G61" s="27">
        <v>2.9647626490876346</v>
      </c>
    </row>
    <row r="63" spans="2:7" x14ac:dyDescent="0.2">
      <c r="B63" s="1" t="s">
        <v>829</v>
      </c>
      <c r="C63" s="1"/>
    </row>
    <row r="64" spans="2:7" ht="20.100000000000001" customHeight="1" thickBot="1" x14ac:dyDescent="0.25">
      <c r="B64" s="26" t="s">
        <v>175</v>
      </c>
      <c r="G64" s="3" t="s">
        <v>11</v>
      </c>
    </row>
    <row r="65" spans="2:7" ht="13.5" customHeight="1" x14ac:dyDescent="0.2">
      <c r="B65" s="238" t="s">
        <v>851</v>
      </c>
      <c r="C65" s="239"/>
      <c r="D65" s="181" t="s">
        <v>780</v>
      </c>
      <c r="E65" s="194"/>
      <c r="F65" s="181" t="s">
        <v>884</v>
      </c>
      <c r="G65" s="194"/>
    </row>
    <row r="66" spans="2:7" x14ac:dyDescent="0.2">
      <c r="B66" s="240"/>
      <c r="C66" s="241"/>
      <c r="D66" s="12" t="s">
        <v>368</v>
      </c>
      <c r="E66" s="59" t="s">
        <v>168</v>
      </c>
      <c r="F66" s="12" t="s">
        <v>368</v>
      </c>
      <c r="G66" s="59" t="s">
        <v>168</v>
      </c>
    </row>
    <row r="67" spans="2:7" x14ac:dyDescent="0.2">
      <c r="B67" s="17"/>
      <c r="C67" s="17"/>
      <c r="D67" s="15" t="s">
        <v>69</v>
      </c>
      <c r="E67" s="5" t="s">
        <v>172</v>
      </c>
      <c r="F67" s="5" t="s">
        <v>69</v>
      </c>
      <c r="G67" s="5" t="s">
        <v>172</v>
      </c>
    </row>
    <row r="68" spans="2:7" ht="13.5" customHeight="1" x14ac:dyDescent="0.2">
      <c r="B68" s="191" t="s">
        <v>61</v>
      </c>
      <c r="C68" s="191"/>
      <c r="D68" s="80">
        <v>10902</v>
      </c>
      <c r="E68" s="13">
        <v>100</v>
      </c>
      <c r="F68" s="7">
        <v>10153</v>
      </c>
      <c r="G68" s="13">
        <v>100</v>
      </c>
    </row>
    <row r="69" spans="2:7" x14ac:dyDescent="0.2">
      <c r="B69" s="232" t="s">
        <v>324</v>
      </c>
      <c r="C69" s="232"/>
      <c r="D69" s="80">
        <v>617</v>
      </c>
      <c r="E69" s="13">
        <v>5.659512016143827</v>
      </c>
      <c r="F69" s="7">
        <v>465</v>
      </c>
      <c r="G69" s="13">
        <v>4.579927115138382</v>
      </c>
    </row>
    <row r="70" spans="2:7" x14ac:dyDescent="0.2">
      <c r="B70" s="79" t="s">
        <v>325</v>
      </c>
      <c r="C70" s="2" t="s">
        <v>830</v>
      </c>
      <c r="D70" s="80">
        <v>617</v>
      </c>
      <c r="E70" s="13">
        <v>5.659512016143827</v>
      </c>
      <c r="F70" s="7">
        <v>465</v>
      </c>
      <c r="G70" s="13">
        <v>4.579927115138382</v>
      </c>
    </row>
    <row r="71" spans="2:7" x14ac:dyDescent="0.2">
      <c r="B71" s="79"/>
      <c r="C71" s="2" t="s">
        <v>831</v>
      </c>
      <c r="D71" s="80">
        <v>593</v>
      </c>
      <c r="E71" s="13">
        <v>5.4393689231333697</v>
      </c>
      <c r="F71" s="7">
        <v>442</v>
      </c>
      <c r="G71" s="13">
        <v>4.3533930857874523</v>
      </c>
    </row>
    <row r="72" spans="2:7" x14ac:dyDescent="0.2">
      <c r="B72" s="79" t="s">
        <v>810</v>
      </c>
      <c r="C72" s="2" t="s">
        <v>832</v>
      </c>
      <c r="D72" s="80" t="s">
        <v>176</v>
      </c>
      <c r="E72" s="13" t="s">
        <v>176</v>
      </c>
      <c r="F72" s="7" t="s">
        <v>176</v>
      </c>
      <c r="G72" s="13" t="s">
        <v>176</v>
      </c>
    </row>
    <row r="73" spans="2:7" x14ac:dyDescent="0.2">
      <c r="B73" s="232" t="s">
        <v>326</v>
      </c>
      <c r="C73" s="232"/>
      <c r="D73" s="80">
        <v>3787</v>
      </c>
      <c r="E73" s="13">
        <v>34.736745551274993</v>
      </c>
      <c r="F73" s="7">
        <v>3479</v>
      </c>
      <c r="G73" s="13">
        <v>34.265734265734267</v>
      </c>
    </row>
    <row r="74" spans="2:7" x14ac:dyDescent="0.2">
      <c r="B74" s="79" t="s">
        <v>811</v>
      </c>
      <c r="C74" s="2" t="s">
        <v>833</v>
      </c>
      <c r="D74" s="80">
        <v>1</v>
      </c>
      <c r="E74" s="13">
        <v>9.1726288754357E-3</v>
      </c>
      <c r="F74" s="7">
        <v>2</v>
      </c>
      <c r="G74" s="13">
        <v>1.9698611247907023E-2</v>
      </c>
    </row>
    <row r="75" spans="2:7" x14ac:dyDescent="0.2">
      <c r="B75" s="79" t="s">
        <v>812</v>
      </c>
      <c r="C75" s="2" t="s">
        <v>834</v>
      </c>
      <c r="D75" s="80">
        <v>778</v>
      </c>
      <c r="E75" s="13">
        <v>7.136305265088974</v>
      </c>
      <c r="F75" s="7">
        <v>716</v>
      </c>
      <c r="G75" s="13">
        <v>7.0521028267507138</v>
      </c>
    </row>
    <row r="76" spans="2:7" x14ac:dyDescent="0.2">
      <c r="B76" s="79" t="s">
        <v>813</v>
      </c>
      <c r="C76" s="2" t="s">
        <v>835</v>
      </c>
      <c r="D76" s="80">
        <v>3008</v>
      </c>
      <c r="E76" s="13">
        <v>27.591267657310585</v>
      </c>
      <c r="F76" s="7">
        <v>2761</v>
      </c>
      <c r="G76" s="13">
        <v>27.193932827735644</v>
      </c>
    </row>
    <row r="77" spans="2:7" x14ac:dyDescent="0.2">
      <c r="B77" s="232" t="s">
        <v>327</v>
      </c>
      <c r="C77" s="232"/>
      <c r="D77" s="80">
        <v>6122</v>
      </c>
      <c r="E77" s="13">
        <v>56.154833975417354</v>
      </c>
      <c r="F77" s="7">
        <v>5878</v>
      </c>
      <c r="G77" s="13">
        <v>57.894218457598733</v>
      </c>
    </row>
    <row r="78" spans="2:7" x14ac:dyDescent="0.2">
      <c r="B78" s="79" t="s">
        <v>814</v>
      </c>
      <c r="C78" s="2" t="s">
        <v>836</v>
      </c>
      <c r="D78" s="80">
        <v>48</v>
      </c>
      <c r="E78" s="13">
        <v>0.44028618602091357</v>
      </c>
      <c r="F78" s="7">
        <v>36</v>
      </c>
      <c r="G78" s="13">
        <v>0.35457500246232643</v>
      </c>
    </row>
    <row r="79" spans="2:7" x14ac:dyDescent="0.2">
      <c r="B79" s="79" t="s">
        <v>815</v>
      </c>
      <c r="C79" s="2" t="s">
        <v>837</v>
      </c>
      <c r="D79" s="80">
        <v>98</v>
      </c>
      <c r="E79" s="13">
        <v>0.89891762979269862</v>
      </c>
      <c r="F79" s="7">
        <v>98</v>
      </c>
      <c r="G79" s="13">
        <v>0.96523195114744409</v>
      </c>
    </row>
    <row r="80" spans="2:7" x14ac:dyDescent="0.2">
      <c r="B80" s="79" t="s">
        <v>816</v>
      </c>
      <c r="C80" s="2" t="s">
        <v>838</v>
      </c>
      <c r="D80" s="80">
        <v>310</v>
      </c>
      <c r="E80" s="13">
        <v>2.843514951385067</v>
      </c>
      <c r="F80" s="7">
        <v>309</v>
      </c>
      <c r="G80" s="13">
        <v>3.0434354378016351</v>
      </c>
    </row>
    <row r="81" spans="2:7" x14ac:dyDescent="0.2">
      <c r="B81" s="79" t="s">
        <v>817</v>
      </c>
      <c r="C81" s="2" t="s">
        <v>839</v>
      </c>
      <c r="D81" s="80">
        <v>1415</v>
      </c>
      <c r="E81" s="13">
        <v>12.979269858741516</v>
      </c>
      <c r="F81" s="7">
        <v>1330</v>
      </c>
      <c r="G81" s="13">
        <v>13.099576479858168</v>
      </c>
    </row>
    <row r="82" spans="2:7" x14ac:dyDescent="0.2">
      <c r="B82" s="79" t="s">
        <v>818</v>
      </c>
      <c r="C82" s="2" t="s">
        <v>840</v>
      </c>
      <c r="D82" s="80">
        <v>144</v>
      </c>
      <c r="E82" s="13">
        <v>1.3208585580627408</v>
      </c>
      <c r="F82" s="7">
        <v>134</v>
      </c>
      <c r="G82" s="13">
        <v>1.3198069536097705</v>
      </c>
    </row>
    <row r="83" spans="2:7" x14ac:dyDescent="0.2">
      <c r="B83" s="79" t="s">
        <v>819</v>
      </c>
      <c r="C83" s="2" t="s">
        <v>841</v>
      </c>
      <c r="D83" s="80">
        <v>110</v>
      </c>
      <c r="E83" s="13">
        <v>1.0089891762979271</v>
      </c>
      <c r="F83" s="7">
        <v>102</v>
      </c>
      <c r="G83" s="13">
        <v>1.0046291736432582</v>
      </c>
    </row>
    <row r="84" spans="2:7" x14ac:dyDescent="0.2">
      <c r="B84" s="79" t="s">
        <v>820</v>
      </c>
      <c r="C84" s="2" t="s">
        <v>842</v>
      </c>
      <c r="D84" s="80">
        <v>183</v>
      </c>
      <c r="E84" s="13">
        <v>1.6785910842047331</v>
      </c>
      <c r="F84" s="7">
        <v>188</v>
      </c>
      <c r="G84" s="13">
        <v>1.8516694573032602</v>
      </c>
    </row>
    <row r="85" spans="2:7" x14ac:dyDescent="0.2">
      <c r="B85" s="79" t="s">
        <v>821</v>
      </c>
      <c r="C85" s="2" t="s">
        <v>843</v>
      </c>
      <c r="D85" s="80">
        <v>649</v>
      </c>
      <c r="E85" s="13">
        <v>5.9530361401577689</v>
      </c>
      <c r="F85" s="7">
        <v>534</v>
      </c>
      <c r="G85" s="13">
        <v>5.2595292031911756</v>
      </c>
    </row>
    <row r="86" spans="2:7" x14ac:dyDescent="0.2">
      <c r="B86" s="79" t="s">
        <v>822</v>
      </c>
      <c r="C86" s="2" t="s">
        <v>844</v>
      </c>
      <c r="D86" s="80">
        <v>359</v>
      </c>
      <c r="E86" s="13">
        <v>3.2929737662814165</v>
      </c>
      <c r="F86" s="7">
        <v>356</v>
      </c>
      <c r="G86" s="13">
        <v>3.5063528021274499</v>
      </c>
    </row>
    <row r="87" spans="2:7" x14ac:dyDescent="0.2">
      <c r="B87" s="79" t="s">
        <v>823</v>
      </c>
      <c r="C87" s="2" t="s">
        <v>845</v>
      </c>
      <c r="D87" s="80">
        <v>295</v>
      </c>
      <c r="E87" s="13">
        <v>2.7059255182535313</v>
      </c>
      <c r="F87" s="7">
        <v>318</v>
      </c>
      <c r="G87" s="13">
        <v>3.1320791884172166</v>
      </c>
    </row>
    <row r="88" spans="2:7" x14ac:dyDescent="0.2">
      <c r="B88" s="79" t="s">
        <v>824</v>
      </c>
      <c r="C88" s="2" t="s">
        <v>846</v>
      </c>
      <c r="D88" s="80">
        <v>1602</v>
      </c>
      <c r="E88" s="13">
        <v>14.694551458447991</v>
      </c>
      <c r="F88" s="7">
        <v>1591</v>
      </c>
      <c r="G88" s="13">
        <v>15.670245247710035</v>
      </c>
    </row>
    <row r="89" spans="2:7" x14ac:dyDescent="0.2">
      <c r="B89" s="79" t="s">
        <v>825</v>
      </c>
      <c r="C89" s="2" t="s">
        <v>847</v>
      </c>
      <c r="D89" s="80">
        <v>180</v>
      </c>
      <c r="E89" s="13">
        <v>1.6510731975784259</v>
      </c>
      <c r="F89" s="7">
        <v>149</v>
      </c>
      <c r="G89" s="13">
        <v>1.4675465379690733</v>
      </c>
    </row>
    <row r="90" spans="2:7" x14ac:dyDescent="0.2">
      <c r="B90" s="79" t="s">
        <v>826</v>
      </c>
      <c r="C90" s="2" t="s">
        <v>848</v>
      </c>
      <c r="D90" s="80">
        <v>496</v>
      </c>
      <c r="E90" s="13">
        <v>4.5496239222161066</v>
      </c>
      <c r="F90" s="7">
        <v>509</v>
      </c>
      <c r="G90" s="13">
        <v>5.0132965625923367</v>
      </c>
    </row>
    <row r="91" spans="2:7" x14ac:dyDescent="0.2">
      <c r="B91" s="79" t="s">
        <v>827</v>
      </c>
      <c r="C91" s="2" t="s">
        <v>849</v>
      </c>
      <c r="D91" s="80">
        <v>233</v>
      </c>
      <c r="E91" s="13">
        <v>2.137222527976518</v>
      </c>
      <c r="F91" s="7">
        <v>224</v>
      </c>
      <c r="G91" s="13">
        <v>2.2062444597655868</v>
      </c>
    </row>
    <row r="92" spans="2:7" ht="13.8" thickBot="1" x14ac:dyDescent="0.25">
      <c r="B92" s="55" t="s">
        <v>828</v>
      </c>
      <c r="C92" s="81" t="s">
        <v>850</v>
      </c>
      <c r="D92" s="71">
        <v>376</v>
      </c>
      <c r="E92" s="27">
        <v>3.4489084571638231</v>
      </c>
      <c r="F92" s="9">
        <v>331</v>
      </c>
      <c r="G92" s="27">
        <v>3.2601201615286124</v>
      </c>
    </row>
    <row r="94" spans="2:7" ht="20.100000000000001" customHeight="1" thickBot="1" x14ac:dyDescent="0.25">
      <c r="B94" s="26" t="s">
        <v>177</v>
      </c>
      <c r="G94" s="3" t="s">
        <v>11</v>
      </c>
    </row>
    <row r="95" spans="2:7" ht="13.5" customHeight="1" x14ac:dyDescent="0.2">
      <c r="B95" s="238" t="s">
        <v>851</v>
      </c>
      <c r="C95" s="239"/>
      <c r="D95" s="181" t="s">
        <v>780</v>
      </c>
      <c r="E95" s="194"/>
      <c r="F95" s="181" t="s">
        <v>884</v>
      </c>
      <c r="G95" s="194"/>
    </row>
    <row r="96" spans="2:7" x14ac:dyDescent="0.2">
      <c r="B96" s="240"/>
      <c r="C96" s="241"/>
      <c r="D96" s="12" t="s">
        <v>368</v>
      </c>
      <c r="E96" s="59" t="s">
        <v>168</v>
      </c>
      <c r="F96" s="12" t="s">
        <v>368</v>
      </c>
      <c r="G96" s="59" t="s">
        <v>168</v>
      </c>
    </row>
    <row r="97" spans="2:7" x14ac:dyDescent="0.2">
      <c r="B97" s="17"/>
      <c r="C97" s="17"/>
      <c r="D97" s="15" t="s">
        <v>69</v>
      </c>
      <c r="E97" s="5" t="s">
        <v>172</v>
      </c>
      <c r="F97" s="5" t="s">
        <v>69</v>
      </c>
      <c r="G97" s="5" t="s">
        <v>172</v>
      </c>
    </row>
    <row r="98" spans="2:7" ht="13.5" customHeight="1" x14ac:dyDescent="0.2">
      <c r="B98" s="191" t="s">
        <v>61</v>
      </c>
      <c r="C98" s="191"/>
      <c r="D98" s="80">
        <v>5221</v>
      </c>
      <c r="E98" s="13">
        <v>100</v>
      </c>
      <c r="F98" s="7">
        <v>4737</v>
      </c>
      <c r="G98" s="13">
        <v>100</v>
      </c>
    </row>
    <row r="99" spans="2:7" x14ac:dyDescent="0.2">
      <c r="B99" s="232" t="s">
        <v>324</v>
      </c>
      <c r="C99" s="232"/>
      <c r="D99" s="80">
        <v>658</v>
      </c>
      <c r="E99" s="13">
        <v>12.60294962650833</v>
      </c>
      <c r="F99" s="7">
        <v>568</v>
      </c>
      <c r="G99" s="13">
        <v>11.99071142073042</v>
      </c>
    </row>
    <row r="100" spans="2:7" x14ac:dyDescent="0.2">
      <c r="B100" s="79" t="s">
        <v>325</v>
      </c>
      <c r="C100" s="2" t="s">
        <v>830</v>
      </c>
      <c r="D100" s="80">
        <v>658</v>
      </c>
      <c r="E100" s="13">
        <v>12.60294962650833</v>
      </c>
      <c r="F100" s="7">
        <v>568</v>
      </c>
      <c r="G100" s="13">
        <v>11.99071142073042</v>
      </c>
    </row>
    <row r="101" spans="2:7" x14ac:dyDescent="0.2">
      <c r="B101" s="79"/>
      <c r="C101" s="2" t="s">
        <v>831</v>
      </c>
      <c r="D101" s="80">
        <v>623</v>
      </c>
      <c r="E101" s="13">
        <v>11.932579965523846</v>
      </c>
      <c r="F101" s="7">
        <v>538</v>
      </c>
      <c r="G101" s="13">
        <v>11.357399197804517</v>
      </c>
    </row>
    <row r="102" spans="2:7" x14ac:dyDescent="0.2">
      <c r="B102" s="79" t="s">
        <v>810</v>
      </c>
      <c r="C102" s="2" t="s">
        <v>832</v>
      </c>
      <c r="D102" s="80" t="s">
        <v>176</v>
      </c>
      <c r="E102" s="13" t="s">
        <v>176</v>
      </c>
      <c r="F102" s="7" t="s">
        <v>176</v>
      </c>
      <c r="G102" s="13" t="s">
        <v>176</v>
      </c>
    </row>
    <row r="103" spans="2:7" x14ac:dyDescent="0.2">
      <c r="B103" s="232" t="s">
        <v>326</v>
      </c>
      <c r="C103" s="232"/>
      <c r="D103" s="80">
        <v>1485</v>
      </c>
      <c r="E103" s="13">
        <v>28.442827044627467</v>
      </c>
      <c r="F103" s="7">
        <v>1336</v>
      </c>
      <c r="G103" s="13">
        <v>28.203504327633521</v>
      </c>
    </row>
    <row r="104" spans="2:7" x14ac:dyDescent="0.2">
      <c r="B104" s="79" t="s">
        <v>811</v>
      </c>
      <c r="C104" s="2" t="s">
        <v>833</v>
      </c>
      <c r="D104" s="80">
        <v>1</v>
      </c>
      <c r="E104" s="13">
        <v>1.9153418885271022E-2</v>
      </c>
      <c r="F104" s="7">
        <v>3</v>
      </c>
      <c r="G104" s="13">
        <v>6.333122229259025E-2</v>
      </c>
    </row>
    <row r="105" spans="2:7" x14ac:dyDescent="0.2">
      <c r="B105" s="79" t="s">
        <v>812</v>
      </c>
      <c r="C105" s="2" t="s">
        <v>834</v>
      </c>
      <c r="D105" s="80">
        <v>317</v>
      </c>
      <c r="E105" s="13">
        <v>6.0716337866309136</v>
      </c>
      <c r="F105" s="7">
        <v>314</v>
      </c>
      <c r="G105" s="13">
        <v>6.6286679332911129</v>
      </c>
    </row>
    <row r="106" spans="2:7" x14ac:dyDescent="0.2">
      <c r="B106" s="79" t="s">
        <v>813</v>
      </c>
      <c r="C106" s="2" t="s">
        <v>835</v>
      </c>
      <c r="D106" s="80">
        <v>1167</v>
      </c>
      <c r="E106" s="13">
        <v>22.352039839111281</v>
      </c>
      <c r="F106" s="7">
        <v>1019</v>
      </c>
      <c r="G106" s="13">
        <v>21.511505172049823</v>
      </c>
    </row>
    <row r="107" spans="2:7" x14ac:dyDescent="0.2">
      <c r="B107" s="232" t="s">
        <v>327</v>
      </c>
      <c r="C107" s="232"/>
      <c r="D107" s="80">
        <v>2817</v>
      </c>
      <c r="E107" s="13">
        <v>53.955180999808462</v>
      </c>
      <c r="F107" s="7">
        <v>2658</v>
      </c>
      <c r="G107" s="13">
        <v>56.111462951234955</v>
      </c>
    </row>
    <row r="108" spans="2:7" x14ac:dyDescent="0.2">
      <c r="B108" s="79" t="s">
        <v>814</v>
      </c>
      <c r="C108" s="2" t="s">
        <v>836</v>
      </c>
      <c r="D108" s="80">
        <v>25</v>
      </c>
      <c r="E108" s="13">
        <v>0.47883547213177552</v>
      </c>
      <c r="F108" s="7">
        <v>19</v>
      </c>
      <c r="G108" s="13">
        <v>0.40109774118640484</v>
      </c>
    </row>
    <row r="109" spans="2:7" x14ac:dyDescent="0.2">
      <c r="B109" s="79" t="s">
        <v>815</v>
      </c>
      <c r="C109" s="2" t="s">
        <v>837</v>
      </c>
      <c r="D109" s="80">
        <v>35</v>
      </c>
      <c r="E109" s="13">
        <v>0.67036966098448569</v>
      </c>
      <c r="F109" s="7">
        <v>35</v>
      </c>
      <c r="G109" s="13">
        <v>0.73886426008021955</v>
      </c>
    </row>
    <row r="110" spans="2:7" x14ac:dyDescent="0.2">
      <c r="B110" s="79" t="s">
        <v>816</v>
      </c>
      <c r="C110" s="2" t="s">
        <v>838</v>
      </c>
      <c r="D110" s="80">
        <v>163</v>
      </c>
      <c r="E110" s="13">
        <v>3.1220072782991761</v>
      </c>
      <c r="F110" s="7">
        <v>163</v>
      </c>
      <c r="G110" s="13">
        <v>3.4409964112307367</v>
      </c>
    </row>
    <row r="111" spans="2:7" x14ac:dyDescent="0.2">
      <c r="B111" s="79" t="s">
        <v>817</v>
      </c>
      <c r="C111" s="2" t="s">
        <v>839</v>
      </c>
      <c r="D111" s="80">
        <v>590</v>
      </c>
      <c r="E111" s="13">
        <v>11.300517142309904</v>
      </c>
      <c r="F111" s="7">
        <v>540</v>
      </c>
      <c r="G111" s="13">
        <v>11.399620012666245</v>
      </c>
    </row>
    <row r="112" spans="2:7" x14ac:dyDescent="0.2">
      <c r="B112" s="79" t="s">
        <v>818</v>
      </c>
      <c r="C112" s="2" t="s">
        <v>840</v>
      </c>
      <c r="D112" s="80">
        <v>69</v>
      </c>
      <c r="E112" s="13">
        <v>1.3215859030837005</v>
      </c>
      <c r="F112" s="7">
        <v>68</v>
      </c>
      <c r="G112" s="13">
        <v>1.4355077052987122</v>
      </c>
    </row>
    <row r="113" spans="2:7" x14ac:dyDescent="0.2">
      <c r="B113" s="79" t="s">
        <v>819</v>
      </c>
      <c r="C113" s="2" t="s">
        <v>841</v>
      </c>
      <c r="D113" s="80">
        <v>37</v>
      </c>
      <c r="E113" s="13">
        <v>0.7086764987550277</v>
      </c>
      <c r="F113" s="7">
        <v>37</v>
      </c>
      <c r="G113" s="13">
        <v>0.78108507494194634</v>
      </c>
    </row>
    <row r="114" spans="2:7" x14ac:dyDescent="0.2">
      <c r="B114" s="79" t="s">
        <v>820</v>
      </c>
      <c r="C114" s="2" t="s">
        <v>842</v>
      </c>
      <c r="D114" s="80">
        <v>105</v>
      </c>
      <c r="E114" s="13">
        <v>2.011108982953457</v>
      </c>
      <c r="F114" s="7">
        <v>115</v>
      </c>
      <c r="G114" s="13">
        <v>2.4276968545492927</v>
      </c>
    </row>
    <row r="115" spans="2:7" x14ac:dyDescent="0.2">
      <c r="B115" s="79" t="s">
        <v>821</v>
      </c>
      <c r="C115" s="2" t="s">
        <v>843</v>
      </c>
      <c r="D115" s="80">
        <v>445</v>
      </c>
      <c r="E115" s="13">
        <v>8.5232714039456035</v>
      </c>
      <c r="F115" s="7">
        <v>370</v>
      </c>
      <c r="G115" s="13">
        <v>7.8108507494194637</v>
      </c>
    </row>
    <row r="116" spans="2:7" x14ac:dyDescent="0.2">
      <c r="B116" s="79" t="s">
        <v>822</v>
      </c>
      <c r="C116" s="2" t="s">
        <v>844</v>
      </c>
      <c r="D116" s="80">
        <v>154</v>
      </c>
      <c r="E116" s="13">
        <v>2.949626508331737</v>
      </c>
      <c r="F116" s="7">
        <v>172</v>
      </c>
      <c r="G116" s="13">
        <v>3.6309900781085078</v>
      </c>
    </row>
    <row r="117" spans="2:7" x14ac:dyDescent="0.2">
      <c r="B117" s="79" t="s">
        <v>823</v>
      </c>
      <c r="C117" s="2" t="s">
        <v>845</v>
      </c>
      <c r="D117" s="80">
        <v>191</v>
      </c>
      <c r="E117" s="13">
        <v>3.6583030070867646</v>
      </c>
      <c r="F117" s="7">
        <v>175</v>
      </c>
      <c r="G117" s="13">
        <v>3.6943213004010973</v>
      </c>
    </row>
    <row r="118" spans="2:7" x14ac:dyDescent="0.2">
      <c r="B118" s="79" t="s">
        <v>824</v>
      </c>
      <c r="C118" s="2" t="s">
        <v>846</v>
      </c>
      <c r="D118" s="80">
        <v>577</v>
      </c>
      <c r="E118" s="13">
        <v>11.05152269680138</v>
      </c>
      <c r="F118" s="7">
        <v>548</v>
      </c>
      <c r="G118" s="13">
        <v>11.568503272113153</v>
      </c>
    </row>
    <row r="119" spans="2:7" x14ac:dyDescent="0.2">
      <c r="B119" s="79" t="s">
        <v>825</v>
      </c>
      <c r="C119" s="2" t="s">
        <v>847</v>
      </c>
      <c r="D119" s="80">
        <v>98</v>
      </c>
      <c r="E119" s="13">
        <v>1.8770350507565599</v>
      </c>
      <c r="F119" s="7">
        <v>90</v>
      </c>
      <c r="G119" s="13">
        <v>1.8999366687777075</v>
      </c>
    </row>
    <row r="120" spans="2:7" x14ac:dyDescent="0.2">
      <c r="B120" s="79" t="s">
        <v>826</v>
      </c>
      <c r="C120" s="2" t="s">
        <v>848</v>
      </c>
      <c r="D120" s="80">
        <v>211</v>
      </c>
      <c r="E120" s="13">
        <v>4.0413713847921855</v>
      </c>
      <c r="F120" s="7">
        <v>228</v>
      </c>
      <c r="G120" s="13">
        <v>4.8131728942368586</v>
      </c>
    </row>
    <row r="121" spans="2:7" x14ac:dyDescent="0.2">
      <c r="B121" s="79" t="s">
        <v>827</v>
      </c>
      <c r="C121" s="2" t="s">
        <v>849</v>
      </c>
      <c r="D121" s="80">
        <v>117</v>
      </c>
      <c r="E121" s="13">
        <v>2.2409500095767094</v>
      </c>
      <c r="F121" s="7">
        <v>98</v>
      </c>
      <c r="G121" s="13">
        <v>2.0688199282246149</v>
      </c>
    </row>
    <row r="122" spans="2:7" ht="13.8" thickBot="1" x14ac:dyDescent="0.25">
      <c r="B122" s="55" t="s">
        <v>828</v>
      </c>
      <c r="C122" s="81" t="s">
        <v>850</v>
      </c>
      <c r="D122" s="71">
        <v>261</v>
      </c>
      <c r="E122" s="27">
        <v>4.9990423290557366</v>
      </c>
      <c r="F122" s="9">
        <v>175</v>
      </c>
      <c r="G122" s="27">
        <v>3.6943213004010973</v>
      </c>
    </row>
    <row r="124" spans="2:7" x14ac:dyDescent="0.2">
      <c r="B124" s="1" t="s">
        <v>829</v>
      </c>
    </row>
    <row r="125" spans="2:7" ht="20.100000000000001" customHeight="1" thickBot="1" x14ac:dyDescent="0.25">
      <c r="B125" s="26" t="s">
        <v>178</v>
      </c>
      <c r="G125" s="3" t="s">
        <v>11</v>
      </c>
    </row>
    <row r="126" spans="2:7" ht="13.5" customHeight="1" x14ac:dyDescent="0.2">
      <c r="B126" s="238" t="s">
        <v>851</v>
      </c>
      <c r="C126" s="239"/>
      <c r="D126" s="181" t="s">
        <v>780</v>
      </c>
      <c r="E126" s="194"/>
      <c r="F126" s="181" t="s">
        <v>884</v>
      </c>
      <c r="G126" s="194"/>
    </row>
    <row r="127" spans="2:7" x14ac:dyDescent="0.2">
      <c r="B127" s="240"/>
      <c r="C127" s="241"/>
      <c r="D127" s="12" t="s">
        <v>368</v>
      </c>
      <c r="E127" s="59" t="s">
        <v>168</v>
      </c>
      <c r="F127" s="12" t="s">
        <v>368</v>
      </c>
      <c r="G127" s="59" t="s">
        <v>168</v>
      </c>
    </row>
    <row r="128" spans="2:7" x14ac:dyDescent="0.2">
      <c r="B128" s="17"/>
      <c r="C128" s="17"/>
      <c r="D128" s="15" t="s">
        <v>69</v>
      </c>
      <c r="E128" s="5" t="s">
        <v>172</v>
      </c>
      <c r="F128" s="5" t="s">
        <v>69</v>
      </c>
      <c r="G128" s="5" t="s">
        <v>172</v>
      </c>
    </row>
    <row r="129" spans="2:7" ht="13.5" customHeight="1" x14ac:dyDescent="0.2">
      <c r="B129" s="191" t="s">
        <v>61</v>
      </c>
      <c r="C129" s="191"/>
      <c r="D129" s="80">
        <v>1843</v>
      </c>
      <c r="E129" s="13">
        <v>100</v>
      </c>
      <c r="F129" s="7">
        <v>1628</v>
      </c>
      <c r="G129" s="13">
        <v>100</v>
      </c>
    </row>
    <row r="130" spans="2:7" x14ac:dyDescent="0.2">
      <c r="B130" s="232" t="s">
        <v>324</v>
      </c>
      <c r="C130" s="232"/>
      <c r="D130" s="80">
        <v>220</v>
      </c>
      <c r="E130" s="13">
        <v>11.937059142702116</v>
      </c>
      <c r="F130" s="7">
        <v>172</v>
      </c>
      <c r="G130" s="13">
        <v>10.565110565110565</v>
      </c>
    </row>
    <row r="131" spans="2:7" x14ac:dyDescent="0.2">
      <c r="B131" s="79" t="s">
        <v>325</v>
      </c>
      <c r="C131" s="2" t="s">
        <v>830</v>
      </c>
      <c r="D131" s="80">
        <v>220</v>
      </c>
      <c r="E131" s="13">
        <v>11.937059142702116</v>
      </c>
      <c r="F131" s="7">
        <v>172</v>
      </c>
      <c r="G131" s="13">
        <v>10.565110565110565</v>
      </c>
    </row>
    <row r="132" spans="2:7" x14ac:dyDescent="0.2">
      <c r="B132" s="79"/>
      <c r="C132" s="2" t="s">
        <v>831</v>
      </c>
      <c r="D132" s="80">
        <v>211</v>
      </c>
      <c r="E132" s="13">
        <v>11.44872490504612</v>
      </c>
      <c r="F132" s="7">
        <v>164</v>
      </c>
      <c r="G132" s="13">
        <v>10.073710073710075</v>
      </c>
    </row>
    <row r="133" spans="2:7" x14ac:dyDescent="0.2">
      <c r="B133" s="79" t="s">
        <v>810</v>
      </c>
      <c r="C133" s="2" t="s">
        <v>832</v>
      </c>
      <c r="D133" s="80" t="s">
        <v>176</v>
      </c>
      <c r="E133" s="13" t="s">
        <v>176</v>
      </c>
      <c r="F133" s="7" t="s">
        <v>176</v>
      </c>
      <c r="G133" s="13" t="s">
        <v>176</v>
      </c>
    </row>
    <row r="134" spans="2:7" x14ac:dyDescent="0.2">
      <c r="B134" s="232" t="s">
        <v>326</v>
      </c>
      <c r="C134" s="232"/>
      <c r="D134" s="80">
        <v>599</v>
      </c>
      <c r="E134" s="13">
        <v>32.50135648399349</v>
      </c>
      <c r="F134" s="7">
        <v>555</v>
      </c>
      <c r="G134" s="13">
        <v>34.090909090909086</v>
      </c>
    </row>
    <row r="135" spans="2:7" x14ac:dyDescent="0.2">
      <c r="B135" s="79" t="s">
        <v>811</v>
      </c>
      <c r="C135" s="2" t="s">
        <v>833</v>
      </c>
      <c r="D135" s="80">
        <v>2</v>
      </c>
      <c r="E135" s="13">
        <v>0.10851871947911015</v>
      </c>
      <c r="F135" s="7" t="s">
        <v>176</v>
      </c>
      <c r="G135" s="13" t="s">
        <v>176</v>
      </c>
    </row>
    <row r="136" spans="2:7" x14ac:dyDescent="0.2">
      <c r="B136" s="79" t="s">
        <v>812</v>
      </c>
      <c r="C136" s="2" t="s">
        <v>834</v>
      </c>
      <c r="D136" s="80">
        <v>158</v>
      </c>
      <c r="E136" s="13">
        <v>8.5729788388497017</v>
      </c>
      <c r="F136" s="7">
        <v>141</v>
      </c>
      <c r="G136" s="13">
        <v>8.6609336609336598</v>
      </c>
    </row>
    <row r="137" spans="2:7" x14ac:dyDescent="0.2">
      <c r="B137" s="79" t="s">
        <v>813</v>
      </c>
      <c r="C137" s="2" t="s">
        <v>835</v>
      </c>
      <c r="D137" s="80">
        <v>439</v>
      </c>
      <c r="E137" s="13">
        <v>23.819858925664679</v>
      </c>
      <c r="F137" s="7">
        <v>414</v>
      </c>
      <c r="G137" s="13">
        <v>25.429975429975432</v>
      </c>
    </row>
    <row r="138" spans="2:7" x14ac:dyDescent="0.2">
      <c r="B138" s="232" t="s">
        <v>327</v>
      </c>
      <c r="C138" s="232"/>
      <c r="D138" s="80">
        <v>917</v>
      </c>
      <c r="E138" s="13">
        <v>49.755832881172005</v>
      </c>
      <c r="F138" s="7">
        <v>825</v>
      </c>
      <c r="G138" s="13">
        <v>50.675675675675677</v>
      </c>
    </row>
    <row r="139" spans="2:7" x14ac:dyDescent="0.2">
      <c r="B139" s="79" t="s">
        <v>814</v>
      </c>
      <c r="C139" s="2" t="s">
        <v>836</v>
      </c>
      <c r="D139" s="80">
        <v>2</v>
      </c>
      <c r="E139" s="13">
        <v>0.10851871947911015</v>
      </c>
      <c r="F139" s="7">
        <v>4</v>
      </c>
      <c r="G139" s="13">
        <v>0.24570024570024571</v>
      </c>
    </row>
    <row r="140" spans="2:7" x14ac:dyDescent="0.2">
      <c r="B140" s="79" t="s">
        <v>815</v>
      </c>
      <c r="C140" s="2" t="s">
        <v>837</v>
      </c>
      <c r="D140" s="80">
        <v>12</v>
      </c>
      <c r="E140" s="13">
        <v>0.65111231687466087</v>
      </c>
      <c r="F140" s="7">
        <v>8</v>
      </c>
      <c r="G140" s="13">
        <v>0.49140049140049141</v>
      </c>
    </row>
    <row r="141" spans="2:7" x14ac:dyDescent="0.2">
      <c r="B141" s="79" t="s">
        <v>816</v>
      </c>
      <c r="C141" s="2" t="s">
        <v>838</v>
      </c>
      <c r="D141" s="80">
        <v>46</v>
      </c>
      <c r="E141" s="13">
        <v>2.4959305480195333</v>
      </c>
      <c r="F141" s="7">
        <v>44</v>
      </c>
      <c r="G141" s="13">
        <v>2.7027027027027026</v>
      </c>
    </row>
    <row r="142" spans="2:7" x14ac:dyDescent="0.2">
      <c r="B142" s="79" t="s">
        <v>817</v>
      </c>
      <c r="C142" s="2" t="s">
        <v>839</v>
      </c>
      <c r="D142" s="80">
        <v>160</v>
      </c>
      <c r="E142" s="13">
        <v>8.681497558328811</v>
      </c>
      <c r="F142" s="7">
        <v>173</v>
      </c>
      <c r="G142" s="13">
        <v>10.626535626535627</v>
      </c>
    </row>
    <row r="143" spans="2:7" x14ac:dyDescent="0.2">
      <c r="B143" s="79" t="s">
        <v>818</v>
      </c>
      <c r="C143" s="2" t="s">
        <v>840</v>
      </c>
      <c r="D143" s="80">
        <v>7</v>
      </c>
      <c r="E143" s="13">
        <v>0.37981551817688552</v>
      </c>
      <c r="F143" s="7">
        <v>6</v>
      </c>
      <c r="G143" s="13">
        <v>0.36855036855036855</v>
      </c>
    </row>
    <row r="144" spans="2:7" x14ac:dyDescent="0.2">
      <c r="B144" s="79" t="s">
        <v>819</v>
      </c>
      <c r="C144" s="2" t="s">
        <v>841</v>
      </c>
      <c r="D144" s="80">
        <v>15</v>
      </c>
      <c r="E144" s="13">
        <v>0.81389039609332614</v>
      </c>
      <c r="F144" s="7">
        <v>7</v>
      </c>
      <c r="G144" s="13">
        <v>0.42997542997542998</v>
      </c>
    </row>
    <row r="145" spans="2:7" x14ac:dyDescent="0.2">
      <c r="B145" s="79" t="s">
        <v>820</v>
      </c>
      <c r="C145" s="2" t="s">
        <v>842</v>
      </c>
      <c r="D145" s="80">
        <v>32</v>
      </c>
      <c r="E145" s="13">
        <v>1.7362995116657625</v>
      </c>
      <c r="F145" s="7">
        <v>24</v>
      </c>
      <c r="G145" s="13">
        <v>1.4742014742014742</v>
      </c>
    </row>
    <row r="146" spans="2:7" x14ac:dyDescent="0.2">
      <c r="B146" s="79" t="s">
        <v>821</v>
      </c>
      <c r="C146" s="2" t="s">
        <v>843</v>
      </c>
      <c r="D146" s="80">
        <v>99</v>
      </c>
      <c r="E146" s="13">
        <v>5.3716766142159518</v>
      </c>
      <c r="F146" s="7">
        <v>76</v>
      </c>
      <c r="G146" s="13">
        <v>4.6683046683046676</v>
      </c>
    </row>
    <row r="147" spans="2:7" x14ac:dyDescent="0.2">
      <c r="B147" s="79" t="s">
        <v>822</v>
      </c>
      <c r="C147" s="2" t="s">
        <v>844</v>
      </c>
      <c r="D147" s="80">
        <v>57</v>
      </c>
      <c r="E147" s="13">
        <v>3.0927835051546393</v>
      </c>
      <c r="F147" s="7">
        <v>50</v>
      </c>
      <c r="G147" s="13">
        <v>3.0712530712530715</v>
      </c>
    </row>
    <row r="148" spans="2:7" x14ac:dyDescent="0.2">
      <c r="B148" s="79" t="s">
        <v>823</v>
      </c>
      <c r="C148" s="2" t="s">
        <v>845</v>
      </c>
      <c r="D148" s="80">
        <v>56</v>
      </c>
      <c r="E148" s="13">
        <v>3.0385241454150842</v>
      </c>
      <c r="F148" s="7">
        <v>54</v>
      </c>
      <c r="G148" s="13">
        <v>3.3169533169533167</v>
      </c>
    </row>
    <row r="149" spans="2:7" x14ac:dyDescent="0.2">
      <c r="B149" s="79" t="s">
        <v>824</v>
      </c>
      <c r="C149" s="2" t="s">
        <v>846</v>
      </c>
      <c r="D149" s="80">
        <v>264</v>
      </c>
      <c r="E149" s="13">
        <v>14.324470971242539</v>
      </c>
      <c r="F149" s="7">
        <v>236</v>
      </c>
      <c r="G149" s="13">
        <v>14.496314496314497</v>
      </c>
    </row>
    <row r="150" spans="2:7" x14ac:dyDescent="0.2">
      <c r="B150" s="79" t="s">
        <v>825</v>
      </c>
      <c r="C150" s="2" t="s">
        <v>847</v>
      </c>
      <c r="D150" s="80">
        <v>31</v>
      </c>
      <c r="E150" s="13">
        <v>1.6820401519262074</v>
      </c>
      <c r="F150" s="7">
        <v>16</v>
      </c>
      <c r="G150" s="13">
        <v>0.98280098280098283</v>
      </c>
    </row>
    <row r="151" spans="2:7" x14ac:dyDescent="0.2">
      <c r="B151" s="79" t="s">
        <v>826</v>
      </c>
      <c r="C151" s="2" t="s">
        <v>848</v>
      </c>
      <c r="D151" s="80">
        <v>84</v>
      </c>
      <c r="E151" s="13">
        <v>4.5577862181226259</v>
      </c>
      <c r="F151" s="7">
        <v>88</v>
      </c>
      <c r="G151" s="13">
        <v>5.4054054054054053</v>
      </c>
    </row>
    <row r="152" spans="2:7" x14ac:dyDescent="0.2">
      <c r="B152" s="79" t="s">
        <v>827</v>
      </c>
      <c r="C152" s="2" t="s">
        <v>849</v>
      </c>
      <c r="D152" s="80">
        <v>52</v>
      </c>
      <c r="E152" s="13">
        <v>2.8214867064568638</v>
      </c>
      <c r="F152" s="7">
        <v>39</v>
      </c>
      <c r="G152" s="13">
        <v>2.3955773955773956</v>
      </c>
    </row>
    <row r="153" spans="2:7" ht="13.8" thickBot="1" x14ac:dyDescent="0.25">
      <c r="B153" s="55" t="s">
        <v>828</v>
      </c>
      <c r="C153" s="81" t="s">
        <v>850</v>
      </c>
      <c r="D153" s="71">
        <v>107</v>
      </c>
      <c r="E153" s="27">
        <v>5.8057514921323934</v>
      </c>
      <c r="F153" s="9">
        <v>76</v>
      </c>
      <c r="G153" s="27">
        <v>4.6683046683046676</v>
      </c>
    </row>
    <row r="154" spans="2:7" x14ac:dyDescent="0.2">
      <c r="B154" s="2" t="s">
        <v>133</v>
      </c>
    </row>
  </sheetData>
  <mergeCells count="35">
    <mergeCell ref="F4:G4"/>
    <mergeCell ref="F34:G34"/>
    <mergeCell ref="F65:G65"/>
    <mergeCell ref="F95:G95"/>
    <mergeCell ref="F126:G126"/>
    <mergeCell ref="D126:E126"/>
    <mergeCell ref="B138:C138"/>
    <mergeCell ref="B129:C129"/>
    <mergeCell ref="B130:C130"/>
    <mergeCell ref="B134:C134"/>
    <mergeCell ref="B126:C127"/>
    <mergeCell ref="B107:C107"/>
    <mergeCell ref="D65:E65"/>
    <mergeCell ref="B68:C68"/>
    <mergeCell ref="B69:C69"/>
    <mergeCell ref="B73:C73"/>
    <mergeCell ref="B77:C77"/>
    <mergeCell ref="B98:C98"/>
    <mergeCell ref="B99:C99"/>
    <mergeCell ref="B103:C103"/>
    <mergeCell ref="D4:E4"/>
    <mergeCell ref="D34:E34"/>
    <mergeCell ref="D95:E95"/>
    <mergeCell ref="B37:C37"/>
    <mergeCell ref="B38:C38"/>
    <mergeCell ref="B42:C42"/>
    <mergeCell ref="B46:C46"/>
    <mergeCell ref="B4:C5"/>
    <mergeCell ref="B34:C35"/>
    <mergeCell ref="B65:C66"/>
    <mergeCell ref="B95:C96"/>
    <mergeCell ref="B7:C7"/>
    <mergeCell ref="B8:C8"/>
    <mergeCell ref="B12:C12"/>
    <mergeCell ref="B16:C16"/>
  </mergeCells>
  <phoneticPr fontId="4"/>
  <pageMargins left="0.70866141732283472" right="0.62992125984251968" top="0.56000000000000005" bottom="0.74803149606299213" header="0.31496062992125984" footer="0.3149606299212598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CCFFCC"/>
    <pageSetUpPr fitToPage="1"/>
  </sheetPr>
  <dimension ref="B2:J30"/>
  <sheetViews>
    <sheetView zoomScaleSheetLayoutView="100" workbookViewId="0">
      <selection activeCell="E85" sqref="E85"/>
    </sheetView>
  </sheetViews>
  <sheetFormatPr defaultColWidth="2.6640625" defaultRowHeight="13.2" x14ac:dyDescent="0.2"/>
  <cols>
    <col min="1" max="1" width="2.6640625" style="2"/>
    <col min="2" max="2" width="17.21875" style="2" customWidth="1"/>
    <col min="3" max="3" width="9.77734375" style="2" bestFit="1" customWidth="1"/>
    <col min="4" max="5" width="8.109375" style="2" bestFit="1" customWidth="1"/>
    <col min="6" max="10" width="8.109375" style="2" customWidth="1"/>
    <col min="11" max="25" width="2.6640625" style="2"/>
    <col min="26" max="26" width="2.6640625" style="2" customWidth="1"/>
    <col min="27" max="27" width="9.109375" style="2" customWidth="1"/>
    <col min="28" max="35" width="11.77734375" style="2" customWidth="1"/>
    <col min="36" max="16384" width="2.6640625" style="2"/>
  </cols>
  <sheetData>
    <row r="2" spans="2:10" x14ac:dyDescent="0.2">
      <c r="B2" s="1" t="s">
        <v>375</v>
      </c>
    </row>
    <row r="3" spans="2:10" ht="13.8" thickBot="1" x14ac:dyDescent="0.25">
      <c r="J3" s="3" t="s">
        <v>891</v>
      </c>
    </row>
    <row r="4" spans="2:10" x14ac:dyDescent="0.2">
      <c r="B4" s="175" t="s">
        <v>278</v>
      </c>
      <c r="C4" s="178" t="s">
        <v>368</v>
      </c>
      <c r="D4" s="244" t="s">
        <v>370</v>
      </c>
      <c r="E4" s="46"/>
      <c r="F4" s="244" t="s">
        <v>371</v>
      </c>
      <c r="G4" s="46"/>
      <c r="H4" s="244" t="s">
        <v>373</v>
      </c>
      <c r="I4" s="46"/>
      <c r="J4" s="242" t="s">
        <v>376</v>
      </c>
    </row>
    <row r="5" spans="2:10" x14ac:dyDescent="0.2">
      <c r="B5" s="177"/>
      <c r="C5" s="169"/>
      <c r="D5" s="172"/>
      <c r="E5" s="12" t="s">
        <v>334</v>
      </c>
      <c r="F5" s="172"/>
      <c r="G5" s="12" t="s">
        <v>372</v>
      </c>
      <c r="H5" s="172"/>
      <c r="I5" s="12" t="s">
        <v>374</v>
      </c>
      <c r="J5" s="243"/>
    </row>
    <row r="6" spans="2:10" x14ac:dyDescent="0.2">
      <c r="B6" s="4"/>
      <c r="C6" s="5" t="s">
        <v>69</v>
      </c>
      <c r="D6" s="5" t="s">
        <v>69</v>
      </c>
      <c r="E6" s="5" t="s">
        <v>69</v>
      </c>
      <c r="F6" s="5" t="s">
        <v>69</v>
      </c>
      <c r="G6" s="5" t="s">
        <v>69</v>
      </c>
      <c r="H6" s="5" t="s">
        <v>69</v>
      </c>
      <c r="I6" s="5" t="s">
        <v>69</v>
      </c>
      <c r="J6" s="5" t="s">
        <v>69</v>
      </c>
    </row>
    <row r="7" spans="2:10" x14ac:dyDescent="0.2">
      <c r="B7" s="20" t="s">
        <v>279</v>
      </c>
      <c r="C7" s="7">
        <v>1034281</v>
      </c>
      <c r="D7" s="7">
        <v>86411</v>
      </c>
      <c r="E7" s="7">
        <v>83631</v>
      </c>
      <c r="F7" s="7">
        <v>290821</v>
      </c>
      <c r="G7" s="7">
        <v>215198</v>
      </c>
      <c r="H7" s="7">
        <v>633501</v>
      </c>
      <c r="I7" s="7">
        <v>144022</v>
      </c>
      <c r="J7" s="7">
        <v>23548</v>
      </c>
    </row>
    <row r="8" spans="2:10" x14ac:dyDescent="0.2">
      <c r="B8" s="47" t="s">
        <v>280</v>
      </c>
      <c r="C8" s="7">
        <v>194338</v>
      </c>
      <c r="D8" s="7">
        <v>17469</v>
      </c>
      <c r="E8" s="7">
        <v>16915</v>
      </c>
      <c r="F8" s="7">
        <v>55904</v>
      </c>
      <c r="G8" s="7">
        <v>42516</v>
      </c>
      <c r="H8" s="7">
        <v>116767</v>
      </c>
      <c r="I8" s="7">
        <v>26889</v>
      </c>
      <c r="J8" s="7">
        <v>4198</v>
      </c>
    </row>
    <row r="9" spans="2:10" x14ac:dyDescent="0.2">
      <c r="B9" s="47" t="s">
        <v>281</v>
      </c>
      <c r="C9" s="7">
        <v>94819</v>
      </c>
      <c r="D9" s="7">
        <v>5453</v>
      </c>
      <c r="E9" s="7">
        <v>5246</v>
      </c>
      <c r="F9" s="7">
        <v>30670</v>
      </c>
      <c r="G9" s="7">
        <v>24645</v>
      </c>
      <c r="H9" s="7">
        <v>56261</v>
      </c>
      <c r="I9" s="7">
        <v>13739</v>
      </c>
      <c r="J9" s="7">
        <v>2435</v>
      </c>
    </row>
    <row r="10" spans="2:10" x14ac:dyDescent="0.2">
      <c r="B10" s="48" t="s">
        <v>282</v>
      </c>
      <c r="C10" s="7">
        <v>4832</v>
      </c>
      <c r="D10" s="7">
        <v>571</v>
      </c>
      <c r="E10" s="7">
        <v>538</v>
      </c>
      <c r="F10" s="7">
        <v>1498</v>
      </c>
      <c r="G10" s="7">
        <v>1170</v>
      </c>
      <c r="H10" s="7">
        <v>2738</v>
      </c>
      <c r="I10" s="7">
        <v>507</v>
      </c>
      <c r="J10" s="7">
        <v>25</v>
      </c>
    </row>
    <row r="11" spans="2:10" x14ac:dyDescent="0.2">
      <c r="B11" s="48" t="s">
        <v>283</v>
      </c>
      <c r="C11" s="7">
        <v>75376</v>
      </c>
      <c r="D11" s="7">
        <v>3332</v>
      </c>
      <c r="E11" s="7">
        <v>3188</v>
      </c>
      <c r="F11" s="7">
        <v>24405</v>
      </c>
      <c r="G11" s="7">
        <v>19672</v>
      </c>
      <c r="H11" s="7">
        <v>45312</v>
      </c>
      <c r="I11" s="7">
        <v>11270</v>
      </c>
      <c r="J11" s="7">
        <v>2327</v>
      </c>
    </row>
    <row r="12" spans="2:10" x14ac:dyDescent="0.2">
      <c r="B12" s="49" t="s">
        <v>284</v>
      </c>
      <c r="C12" s="7">
        <v>58858</v>
      </c>
      <c r="D12" s="7">
        <v>2127</v>
      </c>
      <c r="E12" s="7">
        <v>2044</v>
      </c>
      <c r="F12" s="7">
        <v>19035</v>
      </c>
      <c r="G12" s="7">
        <v>15478</v>
      </c>
      <c r="H12" s="7">
        <v>35951</v>
      </c>
      <c r="I12" s="7">
        <v>9227</v>
      </c>
      <c r="J12" s="7">
        <v>1745</v>
      </c>
    </row>
    <row r="13" spans="2:10" x14ac:dyDescent="0.2">
      <c r="B13" s="49" t="s">
        <v>285</v>
      </c>
      <c r="C13" s="7">
        <v>10153</v>
      </c>
      <c r="D13" s="7">
        <v>465</v>
      </c>
      <c r="E13" s="7">
        <v>442</v>
      </c>
      <c r="F13" s="7">
        <v>3479</v>
      </c>
      <c r="G13" s="7">
        <v>2761</v>
      </c>
      <c r="H13" s="7">
        <v>5878</v>
      </c>
      <c r="I13" s="7">
        <v>1330</v>
      </c>
      <c r="J13" s="7">
        <v>331</v>
      </c>
    </row>
    <row r="14" spans="2:10" x14ac:dyDescent="0.2">
      <c r="B14" s="49" t="s">
        <v>286</v>
      </c>
      <c r="C14" s="7">
        <v>4737</v>
      </c>
      <c r="D14" s="7">
        <v>568</v>
      </c>
      <c r="E14" s="7">
        <v>538</v>
      </c>
      <c r="F14" s="7">
        <v>1336</v>
      </c>
      <c r="G14" s="7">
        <v>1019</v>
      </c>
      <c r="H14" s="7">
        <v>2658</v>
      </c>
      <c r="I14" s="7">
        <v>540</v>
      </c>
      <c r="J14" s="7">
        <v>175</v>
      </c>
    </row>
    <row r="15" spans="2:10" ht="13.8" thickBot="1" x14ac:dyDescent="0.25">
      <c r="B15" s="50" t="s">
        <v>287</v>
      </c>
      <c r="C15" s="9">
        <v>1628</v>
      </c>
      <c r="D15" s="9">
        <v>172</v>
      </c>
      <c r="E15" s="9">
        <v>164</v>
      </c>
      <c r="F15" s="9">
        <v>555</v>
      </c>
      <c r="G15" s="9">
        <v>414</v>
      </c>
      <c r="H15" s="9">
        <v>825</v>
      </c>
      <c r="I15" s="9">
        <v>173</v>
      </c>
      <c r="J15" s="9">
        <v>76</v>
      </c>
    </row>
    <row r="16" spans="2:10" x14ac:dyDescent="0.2">
      <c r="B16" s="2" t="s">
        <v>133</v>
      </c>
    </row>
    <row r="21" spans="2:10" x14ac:dyDescent="0.2">
      <c r="B21" s="77"/>
      <c r="C21" s="77"/>
      <c r="D21" s="77"/>
      <c r="E21" s="77"/>
      <c r="F21" s="77"/>
      <c r="G21" s="77"/>
      <c r="H21" s="77"/>
      <c r="I21" s="77"/>
      <c r="J21" s="77"/>
    </row>
    <row r="22" spans="2:10" x14ac:dyDescent="0.2">
      <c r="B22" s="77"/>
      <c r="C22" s="77"/>
      <c r="D22" s="77"/>
      <c r="E22" s="77"/>
      <c r="F22" s="77"/>
      <c r="G22" s="77"/>
      <c r="H22" s="77"/>
      <c r="I22" s="77"/>
      <c r="J22" s="77"/>
    </row>
    <row r="23" spans="2:10" x14ac:dyDescent="0.2">
      <c r="B23" s="77"/>
      <c r="C23" s="77"/>
      <c r="D23" s="77"/>
      <c r="E23" s="77"/>
      <c r="F23" s="77"/>
      <c r="G23" s="77"/>
      <c r="H23" s="77"/>
      <c r="I23" s="77"/>
      <c r="J23" s="77"/>
    </row>
    <row r="24" spans="2:10" x14ac:dyDescent="0.2">
      <c r="B24" s="77"/>
      <c r="C24" s="77"/>
      <c r="D24" s="77"/>
      <c r="E24" s="77"/>
      <c r="F24" s="77"/>
      <c r="G24" s="77"/>
      <c r="H24" s="77"/>
      <c r="I24" s="77"/>
      <c r="J24" s="77"/>
    </row>
    <row r="25" spans="2:10" x14ac:dyDescent="0.2">
      <c r="B25" s="77"/>
      <c r="C25" s="77"/>
      <c r="D25" s="77"/>
      <c r="E25" s="77"/>
      <c r="F25" s="77"/>
      <c r="G25" s="77"/>
      <c r="H25" s="77"/>
      <c r="I25" s="77"/>
      <c r="J25" s="77"/>
    </row>
    <row r="26" spans="2:10" x14ac:dyDescent="0.2">
      <c r="B26" s="77"/>
      <c r="C26" s="77"/>
      <c r="D26" s="77"/>
      <c r="E26" s="77"/>
      <c r="F26" s="77"/>
      <c r="G26" s="77"/>
      <c r="H26" s="77"/>
      <c r="I26" s="77"/>
      <c r="J26" s="77"/>
    </row>
    <row r="27" spans="2:10" x14ac:dyDescent="0.2">
      <c r="B27" s="77"/>
      <c r="C27" s="77"/>
      <c r="D27" s="77"/>
      <c r="E27" s="77"/>
      <c r="F27" s="77"/>
      <c r="G27" s="77"/>
      <c r="H27" s="77"/>
      <c r="I27" s="77"/>
      <c r="J27" s="77"/>
    </row>
    <row r="28" spans="2:10" x14ac:dyDescent="0.2">
      <c r="B28" s="77"/>
      <c r="C28" s="77"/>
      <c r="D28" s="77"/>
      <c r="E28" s="77"/>
      <c r="F28" s="77"/>
      <c r="G28" s="77"/>
      <c r="H28" s="77"/>
      <c r="I28" s="77"/>
      <c r="J28" s="77"/>
    </row>
    <row r="29" spans="2:10" x14ac:dyDescent="0.2">
      <c r="B29" s="77"/>
      <c r="C29" s="77"/>
      <c r="D29" s="77"/>
      <c r="E29" s="77"/>
      <c r="F29" s="77"/>
      <c r="G29" s="77"/>
      <c r="H29" s="77"/>
      <c r="I29" s="77"/>
      <c r="J29" s="77"/>
    </row>
    <row r="30" spans="2:10" x14ac:dyDescent="0.2">
      <c r="C30" s="77"/>
      <c r="D30" s="77"/>
      <c r="E30" s="77"/>
      <c r="F30" s="77"/>
      <c r="G30" s="77"/>
      <c r="H30" s="77"/>
      <c r="I30" s="77"/>
      <c r="J30" s="77"/>
    </row>
  </sheetData>
  <mergeCells count="6">
    <mergeCell ref="J4:J5"/>
    <mergeCell ref="B4:B5"/>
    <mergeCell ref="C4:C5"/>
    <mergeCell ref="D4:D5"/>
    <mergeCell ref="F4:F5"/>
    <mergeCell ref="H4:H5"/>
  </mergeCells>
  <phoneticPr fontId="4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CCFFCC"/>
    <pageSetUpPr fitToPage="1"/>
  </sheetPr>
  <dimension ref="B2:J130"/>
  <sheetViews>
    <sheetView zoomScaleSheetLayoutView="100" workbookViewId="0">
      <selection activeCell="C6" sqref="C6"/>
    </sheetView>
  </sheetViews>
  <sheetFormatPr defaultColWidth="2.6640625" defaultRowHeight="13.2" x14ac:dyDescent="0.2"/>
  <cols>
    <col min="1" max="1" width="2.6640625" style="2"/>
    <col min="2" max="2" width="17.33203125" style="2" bestFit="1" customWidth="1"/>
    <col min="3" max="10" width="8.109375" style="2" customWidth="1"/>
    <col min="11" max="16384" width="2.6640625" style="2"/>
  </cols>
  <sheetData>
    <row r="2" spans="2:10" x14ac:dyDescent="0.2">
      <c r="B2" s="1" t="s">
        <v>410</v>
      </c>
    </row>
    <row r="3" spans="2:10" ht="20.100000000000001" customHeight="1" thickBot="1" x14ac:dyDescent="0.25">
      <c r="B3" s="26" t="s">
        <v>134</v>
      </c>
      <c r="J3" s="3"/>
    </row>
    <row r="4" spans="2:10" x14ac:dyDescent="0.2">
      <c r="B4" s="175" t="s">
        <v>135</v>
      </c>
      <c r="C4" s="245" t="s">
        <v>50</v>
      </c>
      <c r="D4" s="193"/>
      <c r="E4" s="245" t="s">
        <v>780</v>
      </c>
      <c r="F4" s="193"/>
      <c r="G4" s="181" t="s">
        <v>884</v>
      </c>
      <c r="H4" s="194"/>
    </row>
    <row r="5" spans="2:10" x14ac:dyDescent="0.2">
      <c r="B5" s="177"/>
      <c r="C5" s="12" t="s">
        <v>403</v>
      </c>
      <c r="D5" s="59" t="s">
        <v>404</v>
      </c>
      <c r="E5" s="12" t="s">
        <v>403</v>
      </c>
      <c r="F5" s="59" t="s">
        <v>404</v>
      </c>
      <c r="G5" s="12" t="s">
        <v>403</v>
      </c>
      <c r="H5" s="59" t="s">
        <v>404</v>
      </c>
    </row>
    <row r="6" spans="2:10" x14ac:dyDescent="0.2">
      <c r="B6" s="4"/>
      <c r="C6" s="5" t="s">
        <v>69</v>
      </c>
      <c r="D6" s="5" t="s">
        <v>69</v>
      </c>
      <c r="E6" s="5" t="s">
        <v>69</v>
      </c>
      <c r="F6" s="5" t="s">
        <v>69</v>
      </c>
      <c r="G6" s="5" t="s">
        <v>69</v>
      </c>
      <c r="H6" s="5" t="s">
        <v>69</v>
      </c>
    </row>
    <row r="7" spans="2:10" x14ac:dyDescent="0.2">
      <c r="B7" s="58" t="s">
        <v>389</v>
      </c>
      <c r="C7" s="7">
        <v>17815</v>
      </c>
      <c r="D7" s="7">
        <v>14433</v>
      </c>
      <c r="E7" s="7">
        <v>18053</v>
      </c>
      <c r="F7" s="7">
        <v>14952</v>
      </c>
      <c r="G7" s="7">
        <v>17031</v>
      </c>
      <c r="H7" s="7">
        <v>14918</v>
      </c>
    </row>
    <row r="8" spans="2:10" x14ac:dyDescent="0.2">
      <c r="B8" s="57" t="s">
        <v>377</v>
      </c>
      <c r="C8" s="7">
        <v>14686</v>
      </c>
      <c r="D8" s="7">
        <v>12990</v>
      </c>
      <c r="E8" s="7">
        <v>14917</v>
      </c>
      <c r="F8" s="7">
        <v>13401</v>
      </c>
      <c r="G8" s="7">
        <v>14498</v>
      </c>
      <c r="H8" s="7">
        <v>13428</v>
      </c>
    </row>
    <row r="9" spans="2:10" x14ac:dyDescent="0.2">
      <c r="B9" s="57" t="s">
        <v>378</v>
      </c>
      <c r="C9" s="7">
        <v>3129</v>
      </c>
      <c r="D9" s="7">
        <v>1443</v>
      </c>
      <c r="E9" s="7">
        <v>3136</v>
      </c>
      <c r="F9" s="7">
        <v>1551</v>
      </c>
      <c r="G9" s="7">
        <v>2533</v>
      </c>
      <c r="H9" s="7">
        <v>1490</v>
      </c>
    </row>
    <row r="10" spans="2:10" x14ac:dyDescent="0.2">
      <c r="B10" s="57" t="s">
        <v>390</v>
      </c>
      <c r="C10" s="7"/>
      <c r="D10" s="7"/>
      <c r="E10" s="7"/>
      <c r="F10" s="7"/>
      <c r="G10" s="7"/>
      <c r="H10" s="7"/>
    </row>
    <row r="11" spans="2:10" x14ac:dyDescent="0.2">
      <c r="B11" s="57" t="s">
        <v>379</v>
      </c>
      <c r="C11" s="7">
        <v>1943</v>
      </c>
      <c r="D11" s="7">
        <v>2358</v>
      </c>
      <c r="E11" s="7">
        <v>1911</v>
      </c>
      <c r="F11" s="7">
        <v>2277</v>
      </c>
      <c r="G11" s="7">
        <v>1750</v>
      </c>
      <c r="H11" s="7">
        <v>2239</v>
      </c>
    </row>
    <row r="12" spans="2:10" x14ac:dyDescent="0.2">
      <c r="B12" s="57" t="s">
        <v>380</v>
      </c>
      <c r="C12" s="7">
        <v>299</v>
      </c>
      <c r="D12" s="7">
        <v>287</v>
      </c>
      <c r="E12" s="7">
        <v>305</v>
      </c>
      <c r="F12" s="7">
        <v>308</v>
      </c>
      <c r="G12" s="7">
        <v>313</v>
      </c>
      <c r="H12" s="7">
        <v>324</v>
      </c>
    </row>
    <row r="13" spans="2:10" x14ac:dyDescent="0.2">
      <c r="B13" s="57" t="s">
        <v>381</v>
      </c>
      <c r="C13" s="7">
        <v>1495</v>
      </c>
      <c r="D13" s="7">
        <v>1035</v>
      </c>
      <c r="E13" s="7">
        <v>1528</v>
      </c>
      <c r="F13" s="7">
        <v>1083</v>
      </c>
      <c r="G13" s="7">
        <v>1347</v>
      </c>
      <c r="H13" s="7">
        <v>1086</v>
      </c>
    </row>
    <row r="14" spans="2:10" x14ac:dyDescent="0.2">
      <c r="B14" s="57" t="s">
        <v>382</v>
      </c>
      <c r="C14" s="7">
        <v>1301</v>
      </c>
      <c r="D14" s="7">
        <v>1040</v>
      </c>
      <c r="E14" s="7">
        <v>1390</v>
      </c>
      <c r="F14" s="7">
        <v>1043</v>
      </c>
      <c r="G14" s="7">
        <v>1286</v>
      </c>
      <c r="H14" s="7">
        <v>1135</v>
      </c>
    </row>
    <row r="15" spans="2:10" x14ac:dyDescent="0.2">
      <c r="B15" s="57" t="s">
        <v>383</v>
      </c>
      <c r="C15" s="7">
        <v>1950</v>
      </c>
      <c r="D15" s="7">
        <v>772</v>
      </c>
      <c r="E15" s="7">
        <v>1896</v>
      </c>
      <c r="F15" s="7">
        <v>980</v>
      </c>
      <c r="G15" s="7">
        <v>1998</v>
      </c>
      <c r="H15" s="7">
        <v>1066</v>
      </c>
    </row>
    <row r="16" spans="2:10" x14ac:dyDescent="0.2">
      <c r="B16" s="57" t="s">
        <v>384</v>
      </c>
      <c r="C16" s="7">
        <v>4721</v>
      </c>
      <c r="D16" s="7">
        <v>3932</v>
      </c>
      <c r="E16" s="7">
        <v>4814</v>
      </c>
      <c r="F16" s="7">
        <v>3948</v>
      </c>
      <c r="G16" s="7">
        <v>4572</v>
      </c>
      <c r="H16" s="7">
        <v>3816</v>
      </c>
    </row>
    <row r="17" spans="2:10" x14ac:dyDescent="0.2">
      <c r="B17" s="57" t="s">
        <v>385</v>
      </c>
      <c r="C17" s="7">
        <v>595</v>
      </c>
      <c r="D17" s="7">
        <v>287</v>
      </c>
      <c r="E17" s="7">
        <v>585</v>
      </c>
      <c r="F17" s="7">
        <v>328</v>
      </c>
      <c r="G17" s="7">
        <v>517</v>
      </c>
      <c r="H17" s="7">
        <v>303</v>
      </c>
    </row>
    <row r="18" spans="2:10" x14ac:dyDescent="0.2">
      <c r="B18" s="57" t="s">
        <v>386</v>
      </c>
      <c r="C18" s="7">
        <v>1137</v>
      </c>
      <c r="D18" s="7">
        <v>438</v>
      </c>
      <c r="E18" s="7">
        <v>1070</v>
      </c>
      <c r="F18" s="7">
        <v>446</v>
      </c>
      <c r="G18" s="7">
        <v>999</v>
      </c>
      <c r="H18" s="7">
        <v>447</v>
      </c>
    </row>
    <row r="19" spans="2:10" x14ac:dyDescent="0.2">
      <c r="B19" s="57" t="s">
        <v>387</v>
      </c>
      <c r="C19" s="7">
        <v>1128</v>
      </c>
      <c r="D19" s="7">
        <v>547</v>
      </c>
      <c r="E19" s="7">
        <v>1025</v>
      </c>
      <c r="F19" s="7">
        <v>549</v>
      </c>
      <c r="G19" s="7">
        <v>918</v>
      </c>
      <c r="H19" s="7">
        <v>529</v>
      </c>
    </row>
    <row r="20" spans="2:10" x14ac:dyDescent="0.2">
      <c r="B20" s="57" t="s">
        <v>388</v>
      </c>
      <c r="C20" s="7">
        <v>1753</v>
      </c>
      <c r="D20" s="7">
        <v>1617</v>
      </c>
      <c r="E20" s="7">
        <v>1755</v>
      </c>
      <c r="F20" s="7">
        <v>1799</v>
      </c>
      <c r="G20" s="7">
        <v>1677</v>
      </c>
      <c r="H20" s="7">
        <v>1814</v>
      </c>
    </row>
    <row r="21" spans="2:10" ht="13.8" thickBot="1" x14ac:dyDescent="0.25">
      <c r="B21" s="8" t="s">
        <v>293</v>
      </c>
      <c r="C21" s="9">
        <v>1493</v>
      </c>
      <c r="D21" s="9">
        <v>1538</v>
      </c>
      <c r="E21" s="9">
        <v>1774</v>
      </c>
      <c r="F21" s="9">
        <v>2191</v>
      </c>
      <c r="G21" s="9">
        <v>1654</v>
      </c>
      <c r="H21" s="9">
        <v>2159</v>
      </c>
    </row>
    <row r="22" spans="2:10" x14ac:dyDescent="0.2">
      <c r="B22" s="65"/>
      <c r="C22" s="7"/>
      <c r="D22" s="7"/>
    </row>
    <row r="24" spans="2:10" ht="20.100000000000001" customHeight="1" thickBot="1" x14ac:dyDescent="0.25">
      <c r="B24" s="26" t="s">
        <v>306</v>
      </c>
      <c r="J24" s="3"/>
    </row>
    <row r="25" spans="2:10" x14ac:dyDescent="0.2">
      <c r="B25" s="175" t="s">
        <v>135</v>
      </c>
      <c r="C25" s="245" t="s">
        <v>156</v>
      </c>
      <c r="D25" s="193"/>
      <c r="E25" s="245" t="s">
        <v>157</v>
      </c>
      <c r="F25" s="193"/>
      <c r="G25" s="245" t="s">
        <v>40</v>
      </c>
      <c r="H25" s="193"/>
      <c r="I25" s="245" t="s">
        <v>45</v>
      </c>
      <c r="J25" s="193"/>
    </row>
    <row r="26" spans="2:10" x14ac:dyDescent="0.2">
      <c r="B26" s="177"/>
      <c r="C26" s="12" t="s">
        <v>403</v>
      </c>
      <c r="D26" s="59" t="s">
        <v>404</v>
      </c>
      <c r="E26" s="12" t="s">
        <v>403</v>
      </c>
      <c r="F26" s="59" t="s">
        <v>404</v>
      </c>
      <c r="G26" s="12" t="s">
        <v>403</v>
      </c>
      <c r="H26" s="59" t="s">
        <v>404</v>
      </c>
      <c r="I26" s="12" t="s">
        <v>403</v>
      </c>
      <c r="J26" s="59" t="s">
        <v>404</v>
      </c>
    </row>
    <row r="27" spans="2:10" x14ac:dyDescent="0.2">
      <c r="B27" s="4"/>
      <c r="C27" s="5" t="s">
        <v>69</v>
      </c>
      <c r="D27" s="5" t="s">
        <v>69</v>
      </c>
      <c r="E27" s="5" t="s">
        <v>69</v>
      </c>
      <c r="F27" s="5" t="s">
        <v>69</v>
      </c>
      <c r="G27" s="5" t="s">
        <v>69</v>
      </c>
      <c r="H27" s="5" t="s">
        <v>69</v>
      </c>
      <c r="I27" s="5" t="s">
        <v>69</v>
      </c>
      <c r="J27" s="5" t="s">
        <v>69</v>
      </c>
    </row>
    <row r="28" spans="2:10" x14ac:dyDescent="0.2">
      <c r="B28" s="58" t="s">
        <v>389</v>
      </c>
      <c r="C28" s="7">
        <v>18159</v>
      </c>
      <c r="D28" s="7">
        <v>10454</v>
      </c>
      <c r="E28" s="7">
        <v>19328</v>
      </c>
      <c r="F28" s="7">
        <v>11831</v>
      </c>
      <c r="G28" s="7">
        <v>19847</v>
      </c>
      <c r="H28" s="7">
        <v>13579</v>
      </c>
      <c r="I28" s="7">
        <v>20706</v>
      </c>
      <c r="J28" s="7">
        <v>14627</v>
      </c>
    </row>
    <row r="29" spans="2:10" x14ac:dyDescent="0.2">
      <c r="B29" s="57" t="s">
        <v>377</v>
      </c>
      <c r="C29" s="7">
        <v>14665</v>
      </c>
      <c r="D29" s="7">
        <v>8691</v>
      </c>
      <c r="E29" s="7">
        <v>15854</v>
      </c>
      <c r="F29" s="7">
        <v>10369</v>
      </c>
      <c r="G29" s="7">
        <v>16359</v>
      </c>
      <c r="H29" s="7">
        <v>12294</v>
      </c>
      <c r="I29" s="7">
        <v>16600</v>
      </c>
      <c r="J29" s="7">
        <v>13280</v>
      </c>
    </row>
    <row r="30" spans="2:10" x14ac:dyDescent="0.2">
      <c r="B30" s="57" t="s">
        <v>378</v>
      </c>
      <c r="C30" s="7">
        <v>3494</v>
      </c>
      <c r="D30" s="7">
        <v>1763</v>
      </c>
      <c r="E30" s="7">
        <v>3474</v>
      </c>
      <c r="F30" s="7">
        <v>1462</v>
      </c>
      <c r="G30" s="7">
        <v>3488</v>
      </c>
      <c r="H30" s="7">
        <v>1285</v>
      </c>
      <c r="I30" s="7">
        <v>4106</v>
      </c>
      <c r="J30" s="7">
        <v>1347</v>
      </c>
    </row>
    <row r="31" spans="2:10" x14ac:dyDescent="0.2">
      <c r="B31" s="57" t="s">
        <v>390</v>
      </c>
      <c r="C31" s="7"/>
      <c r="D31" s="7"/>
      <c r="E31" s="7"/>
      <c r="F31" s="7"/>
      <c r="G31" s="7"/>
      <c r="H31" s="7"/>
      <c r="I31" s="7"/>
      <c r="J31" s="7"/>
    </row>
    <row r="32" spans="2:10" x14ac:dyDescent="0.2">
      <c r="B32" s="57" t="s">
        <v>379</v>
      </c>
      <c r="C32" s="7">
        <v>1392</v>
      </c>
      <c r="D32" s="7">
        <v>1848</v>
      </c>
      <c r="E32" s="7">
        <v>1663</v>
      </c>
      <c r="F32" s="7">
        <v>2140</v>
      </c>
      <c r="G32" s="7">
        <v>1706</v>
      </c>
      <c r="H32" s="7">
        <v>2131</v>
      </c>
      <c r="I32" s="7">
        <v>1877</v>
      </c>
      <c r="J32" s="7">
        <v>1986</v>
      </c>
    </row>
    <row r="33" spans="2:10" x14ac:dyDescent="0.2">
      <c r="B33" s="57" t="s">
        <v>381</v>
      </c>
      <c r="C33" s="7">
        <v>1010</v>
      </c>
      <c r="D33" s="7">
        <v>631</v>
      </c>
      <c r="E33" s="7">
        <v>1108</v>
      </c>
      <c r="F33" s="7">
        <v>776</v>
      </c>
      <c r="G33" s="7">
        <v>1195</v>
      </c>
      <c r="H33" s="7">
        <v>777</v>
      </c>
      <c r="I33" s="7">
        <v>1257</v>
      </c>
      <c r="J33" s="7">
        <v>724</v>
      </c>
    </row>
    <row r="34" spans="2:10" x14ac:dyDescent="0.2">
      <c r="B34" s="57" t="s">
        <v>391</v>
      </c>
      <c r="C34" s="7">
        <v>530</v>
      </c>
      <c r="D34" s="7">
        <v>233</v>
      </c>
      <c r="E34" s="7">
        <v>571</v>
      </c>
      <c r="F34" s="7">
        <v>297</v>
      </c>
      <c r="G34" s="7">
        <v>661</v>
      </c>
      <c r="H34" s="7">
        <v>313</v>
      </c>
      <c r="I34" s="7"/>
      <c r="J34" s="7"/>
    </row>
    <row r="35" spans="2:10" x14ac:dyDescent="0.2">
      <c r="B35" s="57" t="s">
        <v>392</v>
      </c>
      <c r="C35" s="7">
        <v>253</v>
      </c>
      <c r="D35" s="7">
        <v>73</v>
      </c>
      <c r="E35" s="7">
        <v>257</v>
      </c>
      <c r="F35" s="7">
        <v>103</v>
      </c>
      <c r="G35" s="7">
        <v>289</v>
      </c>
      <c r="H35" s="7">
        <v>83</v>
      </c>
      <c r="I35" s="7"/>
      <c r="J35" s="7"/>
    </row>
    <row r="36" spans="2:10" x14ac:dyDescent="0.2">
      <c r="B36" s="57" t="s">
        <v>393</v>
      </c>
      <c r="C36" s="7">
        <v>549</v>
      </c>
      <c r="D36" s="7">
        <v>165</v>
      </c>
      <c r="E36" s="7">
        <v>598</v>
      </c>
      <c r="F36" s="7">
        <v>192</v>
      </c>
      <c r="G36" s="7">
        <v>670</v>
      </c>
      <c r="H36" s="7">
        <v>220</v>
      </c>
      <c r="I36" s="7"/>
      <c r="J36" s="7"/>
    </row>
    <row r="37" spans="2:10" x14ac:dyDescent="0.2">
      <c r="B37" s="57" t="s">
        <v>394</v>
      </c>
      <c r="C37" s="7"/>
      <c r="D37" s="7"/>
      <c r="E37" s="7"/>
      <c r="F37" s="7"/>
      <c r="G37" s="7"/>
      <c r="H37" s="7"/>
      <c r="I37" s="7">
        <v>1814</v>
      </c>
      <c r="J37" s="7">
        <v>677</v>
      </c>
    </row>
    <row r="38" spans="2:10" x14ac:dyDescent="0.2">
      <c r="B38" s="57" t="s">
        <v>382</v>
      </c>
      <c r="C38" s="7">
        <v>380</v>
      </c>
      <c r="D38" s="7">
        <v>379</v>
      </c>
      <c r="E38" s="7">
        <v>534</v>
      </c>
      <c r="F38" s="7">
        <v>474</v>
      </c>
      <c r="G38" s="7">
        <v>520</v>
      </c>
      <c r="H38" s="7">
        <v>535</v>
      </c>
      <c r="I38" s="7">
        <v>1089</v>
      </c>
      <c r="J38" s="7">
        <v>776</v>
      </c>
    </row>
    <row r="39" spans="2:10" x14ac:dyDescent="0.2">
      <c r="B39" s="57" t="s">
        <v>395</v>
      </c>
      <c r="C39" s="7">
        <v>426</v>
      </c>
      <c r="D39" s="7">
        <v>42</v>
      </c>
      <c r="E39" s="7">
        <v>433</v>
      </c>
      <c r="F39" s="7">
        <v>98</v>
      </c>
      <c r="G39" s="7">
        <v>438</v>
      </c>
      <c r="H39" s="7">
        <v>142</v>
      </c>
      <c r="I39" s="7"/>
      <c r="J39" s="7"/>
    </row>
    <row r="40" spans="2:10" x14ac:dyDescent="0.2">
      <c r="B40" s="57" t="s">
        <v>396</v>
      </c>
      <c r="C40" s="7">
        <v>3171</v>
      </c>
      <c r="D40" s="7">
        <v>2043</v>
      </c>
      <c r="E40" s="7">
        <v>3305</v>
      </c>
      <c r="F40" s="7">
        <v>2094</v>
      </c>
      <c r="G40" s="7">
        <v>3265</v>
      </c>
      <c r="H40" s="7">
        <v>2252</v>
      </c>
      <c r="I40" s="7"/>
      <c r="J40" s="7"/>
    </row>
    <row r="41" spans="2:10" x14ac:dyDescent="0.2">
      <c r="B41" s="57" t="s">
        <v>215</v>
      </c>
      <c r="C41" s="7"/>
      <c r="D41" s="7"/>
      <c r="E41" s="7"/>
      <c r="F41" s="7"/>
      <c r="G41" s="7"/>
      <c r="H41" s="7"/>
      <c r="I41" s="7">
        <v>3716</v>
      </c>
      <c r="J41" s="7">
        <v>2586</v>
      </c>
    </row>
    <row r="42" spans="2:10" x14ac:dyDescent="0.2">
      <c r="B42" s="57" t="s">
        <v>385</v>
      </c>
      <c r="C42" s="7">
        <v>301</v>
      </c>
      <c r="D42" s="7">
        <v>76</v>
      </c>
      <c r="E42" s="7">
        <v>311</v>
      </c>
      <c r="F42" s="7">
        <v>94</v>
      </c>
      <c r="G42" s="7">
        <v>358</v>
      </c>
      <c r="H42" s="7">
        <v>96</v>
      </c>
      <c r="I42" s="7">
        <v>386</v>
      </c>
      <c r="J42" s="7">
        <v>121</v>
      </c>
    </row>
    <row r="43" spans="2:10" x14ac:dyDescent="0.2">
      <c r="B43" s="57" t="s">
        <v>397</v>
      </c>
      <c r="C43" s="7">
        <v>3293</v>
      </c>
      <c r="D43" s="7">
        <v>2095</v>
      </c>
      <c r="E43" s="7">
        <v>3136</v>
      </c>
      <c r="F43" s="7">
        <v>2306</v>
      </c>
      <c r="G43" s="7">
        <v>3006</v>
      </c>
      <c r="H43" s="7">
        <v>3084</v>
      </c>
      <c r="I43" s="7">
        <v>3015</v>
      </c>
      <c r="J43" s="7">
        <v>3205</v>
      </c>
    </row>
    <row r="44" spans="2:10" x14ac:dyDescent="0.2">
      <c r="B44" s="57" t="s">
        <v>398</v>
      </c>
      <c r="C44" s="7">
        <v>2107</v>
      </c>
      <c r="D44" s="7">
        <v>515</v>
      </c>
      <c r="E44" s="7">
        <v>2240</v>
      </c>
      <c r="F44" s="7">
        <v>640</v>
      </c>
      <c r="G44" s="7">
        <v>2290</v>
      </c>
      <c r="H44" s="7">
        <v>674</v>
      </c>
      <c r="I44" s="7">
        <v>2203</v>
      </c>
      <c r="J44" s="7">
        <v>667</v>
      </c>
    </row>
    <row r="45" spans="2:10" x14ac:dyDescent="0.2">
      <c r="B45" s="57" t="s">
        <v>399</v>
      </c>
      <c r="C45" s="7">
        <v>347</v>
      </c>
      <c r="D45" s="7">
        <v>121</v>
      </c>
      <c r="E45" s="7">
        <v>381</v>
      </c>
      <c r="F45" s="7">
        <v>143</v>
      </c>
      <c r="G45" s="7">
        <v>396</v>
      </c>
      <c r="H45" s="7">
        <v>185</v>
      </c>
      <c r="I45" s="7">
        <v>450</v>
      </c>
      <c r="J45" s="7">
        <v>129</v>
      </c>
    </row>
    <row r="46" spans="2:10" x14ac:dyDescent="0.2">
      <c r="B46" s="57" t="s">
        <v>400</v>
      </c>
      <c r="C46" s="7">
        <v>325</v>
      </c>
      <c r="D46" s="7">
        <v>78</v>
      </c>
      <c r="E46" s="7">
        <v>319</v>
      </c>
      <c r="F46" s="7">
        <v>87</v>
      </c>
      <c r="G46" s="7">
        <v>355</v>
      </c>
      <c r="H46" s="7">
        <v>122</v>
      </c>
      <c r="I46" s="7"/>
      <c r="J46" s="7"/>
    </row>
    <row r="47" spans="2:10" x14ac:dyDescent="0.2">
      <c r="B47" s="57" t="s">
        <v>401</v>
      </c>
      <c r="C47" s="7">
        <v>117</v>
      </c>
      <c r="D47" s="7">
        <v>20</v>
      </c>
      <c r="E47" s="7">
        <v>105</v>
      </c>
      <c r="F47" s="7">
        <v>20</v>
      </c>
      <c r="G47" s="7">
        <v>107</v>
      </c>
      <c r="H47" s="7">
        <v>43</v>
      </c>
      <c r="I47" s="7"/>
      <c r="J47" s="7"/>
    </row>
    <row r="48" spans="2:10" x14ac:dyDescent="0.2">
      <c r="B48" s="57" t="s">
        <v>402</v>
      </c>
      <c r="C48" s="7"/>
      <c r="D48" s="7"/>
      <c r="E48" s="7"/>
      <c r="F48" s="7"/>
      <c r="G48" s="7"/>
      <c r="H48" s="7"/>
      <c r="I48" s="7">
        <v>508</v>
      </c>
      <c r="J48" s="7">
        <v>165</v>
      </c>
    </row>
    <row r="49" spans="2:10" x14ac:dyDescent="0.2">
      <c r="B49" s="57" t="s">
        <v>386</v>
      </c>
      <c r="C49" s="7">
        <v>1240</v>
      </c>
      <c r="D49" s="7">
        <v>393</v>
      </c>
      <c r="E49" s="7">
        <v>1138</v>
      </c>
      <c r="F49" s="7">
        <v>406</v>
      </c>
      <c r="G49" s="7">
        <v>1124</v>
      </c>
      <c r="H49" s="7">
        <v>485</v>
      </c>
      <c r="I49" s="7">
        <v>1074</v>
      </c>
      <c r="J49" s="7">
        <v>551</v>
      </c>
    </row>
    <row r="50" spans="2:10" x14ac:dyDescent="0.2">
      <c r="B50" s="57" t="s">
        <v>388</v>
      </c>
      <c r="C50" s="7">
        <v>1627</v>
      </c>
      <c r="D50" s="7">
        <v>1114</v>
      </c>
      <c r="E50" s="7">
        <v>1693</v>
      </c>
      <c r="F50" s="7">
        <v>1148</v>
      </c>
      <c r="G50" s="7">
        <v>1768</v>
      </c>
      <c r="H50" s="7">
        <v>1238</v>
      </c>
      <c r="I50" s="7">
        <v>1704</v>
      </c>
      <c r="J50" s="7">
        <v>1539</v>
      </c>
    </row>
    <row r="51" spans="2:10" ht="13.8" thickBot="1" x14ac:dyDescent="0.25">
      <c r="B51" s="8" t="s">
        <v>293</v>
      </c>
      <c r="C51" s="9">
        <v>1091</v>
      </c>
      <c r="D51" s="9">
        <v>628</v>
      </c>
      <c r="E51" s="9">
        <v>1536</v>
      </c>
      <c r="F51" s="9">
        <v>813</v>
      </c>
      <c r="G51" s="9">
        <v>1699</v>
      </c>
      <c r="H51" s="9">
        <v>1199</v>
      </c>
      <c r="I51" s="9">
        <v>1613</v>
      </c>
      <c r="J51" s="9">
        <v>1501</v>
      </c>
    </row>
    <row r="54" spans="2:10" ht="20.100000000000001" customHeight="1" thickBot="1" x14ac:dyDescent="0.25">
      <c r="B54" s="26" t="s">
        <v>307</v>
      </c>
      <c r="J54" s="3"/>
    </row>
    <row r="55" spans="2:10" x14ac:dyDescent="0.2">
      <c r="B55" s="175" t="s">
        <v>135</v>
      </c>
      <c r="C55" s="245" t="s">
        <v>156</v>
      </c>
      <c r="D55" s="193"/>
      <c r="E55" s="245" t="s">
        <v>157</v>
      </c>
      <c r="F55" s="193"/>
      <c r="G55" s="245" t="s">
        <v>40</v>
      </c>
      <c r="H55" s="193"/>
      <c r="I55" s="245" t="s">
        <v>45</v>
      </c>
      <c r="J55" s="193"/>
    </row>
    <row r="56" spans="2:10" x14ac:dyDescent="0.2">
      <c r="B56" s="177"/>
      <c r="C56" s="12" t="s">
        <v>403</v>
      </c>
      <c r="D56" s="59" t="s">
        <v>404</v>
      </c>
      <c r="E56" s="12" t="s">
        <v>403</v>
      </c>
      <c r="F56" s="59" t="s">
        <v>404</v>
      </c>
      <c r="G56" s="12" t="s">
        <v>403</v>
      </c>
      <c r="H56" s="59" t="s">
        <v>404</v>
      </c>
      <c r="I56" s="12" t="s">
        <v>403</v>
      </c>
      <c r="J56" s="59" t="s">
        <v>404</v>
      </c>
    </row>
    <row r="57" spans="2:10" x14ac:dyDescent="0.2">
      <c r="B57" s="4"/>
      <c r="C57" s="5" t="s">
        <v>69</v>
      </c>
      <c r="D57" s="5" t="s">
        <v>69</v>
      </c>
      <c r="E57" s="5" t="s">
        <v>69</v>
      </c>
      <c r="F57" s="5" t="s">
        <v>69</v>
      </c>
      <c r="G57" s="5" t="s">
        <v>69</v>
      </c>
      <c r="H57" s="5" t="s">
        <v>69</v>
      </c>
      <c r="I57" s="5" t="s">
        <v>69</v>
      </c>
      <c r="J57" s="5" t="s">
        <v>69</v>
      </c>
    </row>
    <row r="58" spans="2:10" x14ac:dyDescent="0.2">
      <c r="B58" s="58" t="s">
        <v>389</v>
      </c>
      <c r="C58" s="7">
        <v>4589</v>
      </c>
      <c r="D58" s="7">
        <v>4984</v>
      </c>
      <c r="E58" s="7">
        <v>5058</v>
      </c>
      <c r="F58" s="7">
        <v>5114</v>
      </c>
      <c r="G58" s="7">
        <v>6220</v>
      </c>
      <c r="H58" s="7">
        <v>5238</v>
      </c>
      <c r="I58" s="7">
        <v>6370</v>
      </c>
      <c r="J58" s="7">
        <v>5347</v>
      </c>
    </row>
    <row r="59" spans="2:10" x14ac:dyDescent="0.2">
      <c r="B59" s="57" t="s">
        <v>377</v>
      </c>
      <c r="C59" s="7">
        <v>3826</v>
      </c>
      <c r="D59" s="7">
        <v>4133</v>
      </c>
      <c r="E59" s="7">
        <v>4353</v>
      </c>
      <c r="F59" s="7">
        <v>4357</v>
      </c>
      <c r="G59" s="7">
        <v>5671</v>
      </c>
      <c r="H59" s="7">
        <v>4578</v>
      </c>
      <c r="I59" s="7">
        <v>5883</v>
      </c>
      <c r="J59" s="7">
        <v>4692</v>
      </c>
    </row>
    <row r="60" spans="2:10" x14ac:dyDescent="0.2">
      <c r="B60" s="57" t="s">
        <v>378</v>
      </c>
      <c r="C60" s="7">
        <v>762</v>
      </c>
      <c r="D60" s="7">
        <v>851</v>
      </c>
      <c r="E60" s="7">
        <v>705</v>
      </c>
      <c r="F60" s="7">
        <v>757</v>
      </c>
      <c r="G60" s="7">
        <v>549</v>
      </c>
      <c r="H60" s="7">
        <v>660</v>
      </c>
      <c r="I60" s="7">
        <v>487</v>
      </c>
      <c r="J60" s="7">
        <v>655</v>
      </c>
    </row>
    <row r="61" spans="2:10" x14ac:dyDescent="0.2">
      <c r="B61" s="57" t="s">
        <v>390</v>
      </c>
      <c r="C61" s="7"/>
      <c r="D61" s="7"/>
      <c r="E61" s="7"/>
      <c r="F61" s="7"/>
      <c r="G61" s="7"/>
      <c r="H61" s="7"/>
      <c r="I61" s="7"/>
      <c r="J61" s="7"/>
    </row>
    <row r="62" spans="2:10" x14ac:dyDescent="0.2">
      <c r="B62" s="57" t="s">
        <v>379</v>
      </c>
      <c r="C62" s="7">
        <v>42</v>
      </c>
      <c r="D62" s="7">
        <v>193</v>
      </c>
      <c r="E62" s="7">
        <v>47</v>
      </c>
      <c r="F62" s="7">
        <v>233</v>
      </c>
      <c r="G62" s="7">
        <v>44</v>
      </c>
      <c r="H62" s="7">
        <v>243</v>
      </c>
      <c r="I62" s="7">
        <v>56</v>
      </c>
      <c r="J62" s="7">
        <v>231</v>
      </c>
    </row>
    <row r="63" spans="2:10" x14ac:dyDescent="0.2">
      <c r="B63" s="57" t="s">
        <v>283</v>
      </c>
      <c r="C63" s="7">
        <v>2095</v>
      </c>
      <c r="D63" s="7">
        <v>3293</v>
      </c>
      <c r="E63" s="7">
        <v>2306</v>
      </c>
      <c r="F63" s="7">
        <v>3136</v>
      </c>
      <c r="G63" s="7">
        <v>3084</v>
      </c>
      <c r="H63" s="7">
        <v>3006</v>
      </c>
      <c r="I63" s="7">
        <v>3205</v>
      </c>
      <c r="J63" s="7">
        <v>3015</v>
      </c>
    </row>
    <row r="64" spans="2:10" x14ac:dyDescent="0.2">
      <c r="B64" s="57" t="s">
        <v>381</v>
      </c>
      <c r="C64" s="7">
        <v>101</v>
      </c>
      <c r="D64" s="7">
        <v>156</v>
      </c>
      <c r="E64" s="7">
        <v>113</v>
      </c>
      <c r="F64" s="7">
        <v>167</v>
      </c>
      <c r="G64" s="7">
        <v>165</v>
      </c>
      <c r="H64" s="7">
        <v>176</v>
      </c>
      <c r="I64" s="7">
        <v>203</v>
      </c>
      <c r="J64" s="7">
        <v>179</v>
      </c>
    </row>
    <row r="65" spans="2:10" x14ac:dyDescent="0.2">
      <c r="B65" s="57" t="s">
        <v>391</v>
      </c>
      <c r="C65" s="7">
        <v>15</v>
      </c>
      <c r="D65" s="7">
        <v>11</v>
      </c>
      <c r="E65" s="7">
        <v>17</v>
      </c>
      <c r="F65" s="7">
        <v>26</v>
      </c>
      <c r="G65" s="7">
        <v>30</v>
      </c>
      <c r="H65" s="7">
        <v>10</v>
      </c>
      <c r="I65" s="7"/>
      <c r="J65" s="7"/>
    </row>
    <row r="66" spans="2:10" x14ac:dyDescent="0.2">
      <c r="B66" s="57" t="s">
        <v>392</v>
      </c>
      <c r="C66" s="7">
        <v>5</v>
      </c>
      <c r="D66" s="7">
        <v>6</v>
      </c>
      <c r="E66" s="7">
        <v>13</v>
      </c>
      <c r="F66" s="7" t="s">
        <v>176</v>
      </c>
      <c r="G66" s="7">
        <v>14</v>
      </c>
      <c r="H66" s="7">
        <v>10</v>
      </c>
      <c r="I66" s="7"/>
      <c r="J66" s="7"/>
    </row>
    <row r="67" spans="2:10" x14ac:dyDescent="0.2">
      <c r="B67" s="57" t="s">
        <v>393</v>
      </c>
      <c r="C67" s="7">
        <v>18</v>
      </c>
      <c r="D67" s="7">
        <v>9</v>
      </c>
      <c r="E67" s="7">
        <v>19</v>
      </c>
      <c r="F67" s="7" t="s">
        <v>176</v>
      </c>
      <c r="G67" s="7">
        <v>38</v>
      </c>
      <c r="H67" s="7">
        <v>13</v>
      </c>
      <c r="I67" s="7"/>
      <c r="J67" s="7"/>
    </row>
    <row r="68" spans="2:10" x14ac:dyDescent="0.2">
      <c r="B68" s="57" t="s">
        <v>394</v>
      </c>
      <c r="C68" s="7"/>
      <c r="D68" s="7"/>
      <c r="E68" s="7"/>
      <c r="F68" s="7"/>
      <c r="G68" s="7"/>
      <c r="H68" s="7"/>
      <c r="I68" s="7">
        <v>81</v>
      </c>
      <c r="J68" s="7">
        <v>46</v>
      </c>
    </row>
    <row r="69" spans="2:10" x14ac:dyDescent="0.2">
      <c r="B69" s="57" t="s">
        <v>395</v>
      </c>
      <c r="C69" s="7">
        <v>133</v>
      </c>
      <c r="D69" s="7">
        <v>17</v>
      </c>
      <c r="E69" s="7">
        <v>146</v>
      </c>
      <c r="F69" s="7">
        <v>28</v>
      </c>
      <c r="G69" s="7">
        <v>148</v>
      </c>
      <c r="H69" s="7">
        <v>53</v>
      </c>
      <c r="I69" s="7"/>
      <c r="J69" s="7"/>
    </row>
    <row r="70" spans="2:10" x14ac:dyDescent="0.2">
      <c r="B70" s="57" t="s">
        <v>396</v>
      </c>
      <c r="C70" s="7">
        <v>546</v>
      </c>
      <c r="D70" s="7">
        <v>554</v>
      </c>
      <c r="E70" s="7">
        <v>635</v>
      </c>
      <c r="F70" s="7">
        <v>598</v>
      </c>
      <c r="G70" s="7">
        <v>745</v>
      </c>
      <c r="H70" s="7">
        <v>648</v>
      </c>
      <c r="I70" s="7"/>
      <c r="J70" s="7"/>
    </row>
    <row r="71" spans="2:10" x14ac:dyDescent="0.2">
      <c r="B71" s="57" t="s">
        <v>215</v>
      </c>
      <c r="C71" s="7"/>
      <c r="D71" s="7"/>
      <c r="E71" s="7"/>
      <c r="F71" s="7"/>
      <c r="G71" s="7"/>
      <c r="H71" s="7"/>
      <c r="I71" s="7">
        <v>920</v>
      </c>
      <c r="J71" s="7">
        <v>726</v>
      </c>
    </row>
    <row r="72" spans="2:10" x14ac:dyDescent="0.2">
      <c r="B72" s="57" t="s">
        <v>382</v>
      </c>
      <c r="C72" s="7">
        <v>31</v>
      </c>
      <c r="D72" s="7">
        <v>1</v>
      </c>
      <c r="E72" s="7">
        <v>40</v>
      </c>
      <c r="F72" s="7">
        <v>113</v>
      </c>
      <c r="G72" s="7">
        <v>60</v>
      </c>
      <c r="H72" s="7">
        <v>139</v>
      </c>
      <c r="I72" s="7">
        <v>162</v>
      </c>
      <c r="J72" s="7">
        <v>187</v>
      </c>
    </row>
    <row r="73" spans="2:10" x14ac:dyDescent="0.2">
      <c r="B73" s="57" t="s">
        <v>385</v>
      </c>
      <c r="C73" s="7">
        <v>191</v>
      </c>
      <c r="D73" s="7">
        <v>132</v>
      </c>
      <c r="E73" s="7">
        <v>229</v>
      </c>
      <c r="F73" s="7">
        <v>108</v>
      </c>
      <c r="G73" s="7">
        <v>227</v>
      </c>
      <c r="H73" s="7">
        <v>89</v>
      </c>
      <c r="I73" s="7">
        <v>203</v>
      </c>
      <c r="J73" s="7">
        <v>81</v>
      </c>
    </row>
    <row r="74" spans="2:10" x14ac:dyDescent="0.2">
      <c r="B74" s="57" t="s">
        <v>398</v>
      </c>
      <c r="C74" s="7">
        <v>91</v>
      </c>
      <c r="D74" s="7">
        <v>39</v>
      </c>
      <c r="E74" s="7">
        <v>112</v>
      </c>
      <c r="F74" s="7">
        <v>44</v>
      </c>
      <c r="G74" s="7">
        <v>172</v>
      </c>
      <c r="H74" s="7">
        <v>45</v>
      </c>
      <c r="I74" s="7">
        <v>220</v>
      </c>
      <c r="J74" s="7">
        <v>64</v>
      </c>
    </row>
    <row r="75" spans="2:10" x14ac:dyDescent="0.2">
      <c r="B75" s="57" t="s">
        <v>399</v>
      </c>
      <c r="C75" s="7">
        <v>413</v>
      </c>
      <c r="D75" s="7">
        <v>154</v>
      </c>
      <c r="E75" s="7">
        <v>391</v>
      </c>
      <c r="F75" s="7">
        <v>190</v>
      </c>
      <c r="G75" s="7">
        <v>387</v>
      </c>
      <c r="H75" s="7">
        <v>235</v>
      </c>
      <c r="I75" s="7">
        <v>363</v>
      </c>
      <c r="J75" s="7">
        <v>191</v>
      </c>
    </row>
    <row r="76" spans="2:10" x14ac:dyDescent="0.2">
      <c r="B76" s="57" t="s">
        <v>400</v>
      </c>
      <c r="C76" s="7">
        <v>435</v>
      </c>
      <c r="D76" s="7">
        <v>105</v>
      </c>
      <c r="E76" s="7">
        <v>436</v>
      </c>
      <c r="F76" s="7">
        <v>144</v>
      </c>
      <c r="G76" s="7">
        <v>399</v>
      </c>
      <c r="H76" s="7">
        <v>186</v>
      </c>
      <c r="I76" s="7"/>
      <c r="J76" s="7"/>
    </row>
    <row r="77" spans="2:10" x14ac:dyDescent="0.2">
      <c r="B77" s="57" t="s">
        <v>401</v>
      </c>
      <c r="C77" s="7">
        <v>179</v>
      </c>
      <c r="D77" s="7">
        <v>30</v>
      </c>
      <c r="E77" s="7">
        <v>186</v>
      </c>
      <c r="F77" s="7">
        <v>46</v>
      </c>
      <c r="G77" s="7">
        <v>184</v>
      </c>
      <c r="H77" s="7">
        <v>55</v>
      </c>
      <c r="I77" s="7"/>
      <c r="J77" s="7"/>
    </row>
    <row r="78" spans="2:10" x14ac:dyDescent="0.2">
      <c r="B78" s="57" t="s">
        <v>402</v>
      </c>
      <c r="C78" s="7"/>
      <c r="D78" s="7"/>
      <c r="E78" s="7"/>
      <c r="F78" s="7"/>
      <c r="G78" s="7"/>
      <c r="H78" s="7"/>
      <c r="I78" s="7">
        <v>496</v>
      </c>
      <c r="J78" s="7">
        <v>250</v>
      </c>
    </row>
    <row r="79" spans="2:10" x14ac:dyDescent="0.2">
      <c r="B79" s="57" t="s">
        <v>386</v>
      </c>
      <c r="C79" s="7">
        <v>67</v>
      </c>
      <c r="D79" s="7">
        <v>12</v>
      </c>
      <c r="E79" s="7">
        <v>68</v>
      </c>
      <c r="F79" s="7">
        <v>20</v>
      </c>
      <c r="G79" s="7">
        <v>98</v>
      </c>
      <c r="H79" s="7">
        <v>22</v>
      </c>
      <c r="I79" s="7">
        <v>82</v>
      </c>
      <c r="J79" s="7">
        <v>37</v>
      </c>
    </row>
    <row r="80" spans="2:10" x14ac:dyDescent="0.2">
      <c r="B80" s="57" t="s">
        <v>388</v>
      </c>
      <c r="C80" s="7">
        <v>45</v>
      </c>
      <c r="D80" s="7">
        <v>37</v>
      </c>
      <c r="E80" s="7">
        <v>49</v>
      </c>
      <c r="F80" s="7">
        <v>52</v>
      </c>
      <c r="G80" s="7">
        <v>102</v>
      </c>
      <c r="H80" s="7">
        <v>58</v>
      </c>
      <c r="I80" s="7">
        <v>87</v>
      </c>
      <c r="J80" s="7">
        <v>73</v>
      </c>
    </row>
    <row r="81" spans="2:10" ht="13.8" thickBot="1" x14ac:dyDescent="0.25">
      <c r="B81" s="8" t="s">
        <v>293</v>
      </c>
      <c r="C81" s="9">
        <v>182</v>
      </c>
      <c r="D81" s="9">
        <v>235</v>
      </c>
      <c r="E81" s="9">
        <v>251</v>
      </c>
      <c r="F81" s="9">
        <v>209</v>
      </c>
      <c r="G81" s="9">
        <v>323</v>
      </c>
      <c r="H81" s="9">
        <v>250</v>
      </c>
      <c r="I81" s="9">
        <v>292</v>
      </c>
      <c r="J81" s="9">
        <v>267</v>
      </c>
    </row>
    <row r="82" spans="2:10" x14ac:dyDescent="0.2">
      <c r="B82" s="65"/>
      <c r="C82" s="7"/>
      <c r="D82" s="7"/>
      <c r="E82" s="7"/>
      <c r="F82" s="7"/>
      <c r="G82" s="7"/>
      <c r="H82" s="7"/>
      <c r="I82" s="7"/>
      <c r="J82" s="7"/>
    </row>
    <row r="84" spans="2:10" ht="20.100000000000001" customHeight="1" thickBot="1" x14ac:dyDescent="0.25">
      <c r="B84" s="26" t="s">
        <v>308</v>
      </c>
      <c r="J84" s="3"/>
    </row>
    <row r="85" spans="2:10" x14ac:dyDescent="0.2">
      <c r="B85" s="175" t="s">
        <v>135</v>
      </c>
      <c r="C85" s="245" t="s">
        <v>156</v>
      </c>
      <c r="D85" s="193"/>
      <c r="E85" s="245" t="s">
        <v>157</v>
      </c>
      <c r="F85" s="193"/>
      <c r="G85" s="245" t="s">
        <v>40</v>
      </c>
      <c r="H85" s="193"/>
      <c r="I85" s="245" t="s">
        <v>45</v>
      </c>
      <c r="J85" s="193"/>
    </row>
    <row r="86" spans="2:10" x14ac:dyDescent="0.2">
      <c r="B86" s="177"/>
      <c r="C86" s="12" t="s">
        <v>403</v>
      </c>
      <c r="D86" s="59" t="s">
        <v>404</v>
      </c>
      <c r="E86" s="12" t="s">
        <v>403</v>
      </c>
      <c r="F86" s="59" t="s">
        <v>404</v>
      </c>
      <c r="G86" s="12" t="s">
        <v>403</v>
      </c>
      <c r="H86" s="59" t="s">
        <v>404</v>
      </c>
      <c r="I86" s="12" t="s">
        <v>403</v>
      </c>
      <c r="J86" s="59" t="s">
        <v>404</v>
      </c>
    </row>
    <row r="87" spans="2:10" x14ac:dyDescent="0.2">
      <c r="B87" s="4"/>
      <c r="C87" s="5" t="s">
        <v>69</v>
      </c>
      <c r="D87" s="5" t="s">
        <v>69</v>
      </c>
      <c r="E87" s="5" t="s">
        <v>69</v>
      </c>
      <c r="F87" s="5" t="s">
        <v>69</v>
      </c>
      <c r="G87" s="5" t="s">
        <v>69</v>
      </c>
      <c r="H87" s="5" t="s">
        <v>69</v>
      </c>
      <c r="I87" s="5" t="s">
        <v>69</v>
      </c>
      <c r="J87" s="5" t="s">
        <v>69</v>
      </c>
    </row>
    <row r="88" spans="2:10" x14ac:dyDescent="0.2">
      <c r="B88" s="58" t="s">
        <v>389</v>
      </c>
      <c r="C88" s="7">
        <v>787</v>
      </c>
      <c r="D88" s="7">
        <v>2785</v>
      </c>
      <c r="E88" s="7">
        <v>1028</v>
      </c>
      <c r="F88" s="7">
        <v>3032</v>
      </c>
      <c r="G88" s="7">
        <v>1078</v>
      </c>
      <c r="H88" s="7">
        <v>3226</v>
      </c>
      <c r="I88" s="7">
        <v>1144</v>
      </c>
      <c r="J88" s="7">
        <v>3304</v>
      </c>
    </row>
    <row r="89" spans="2:10" x14ac:dyDescent="0.2">
      <c r="B89" s="57" t="s">
        <v>377</v>
      </c>
      <c r="C89" s="7">
        <v>776</v>
      </c>
      <c r="D89" s="7">
        <v>2287</v>
      </c>
      <c r="E89" s="7">
        <v>1010</v>
      </c>
      <c r="F89" s="7">
        <v>2522</v>
      </c>
      <c r="G89" s="7">
        <v>1063</v>
      </c>
      <c r="H89" s="7">
        <v>2738</v>
      </c>
      <c r="I89" s="7">
        <v>1123</v>
      </c>
      <c r="J89" s="7">
        <v>2809</v>
      </c>
    </row>
    <row r="90" spans="2:10" x14ac:dyDescent="0.2">
      <c r="B90" s="57" t="s">
        <v>378</v>
      </c>
      <c r="C90" s="7">
        <v>11</v>
      </c>
      <c r="D90" s="7">
        <v>498</v>
      </c>
      <c r="E90" s="7">
        <v>18</v>
      </c>
      <c r="F90" s="7">
        <v>510</v>
      </c>
      <c r="G90" s="7">
        <v>15</v>
      </c>
      <c r="H90" s="7">
        <v>488</v>
      </c>
      <c r="I90" s="7">
        <v>21</v>
      </c>
      <c r="J90" s="7">
        <v>495</v>
      </c>
    </row>
    <row r="91" spans="2:10" x14ac:dyDescent="0.2">
      <c r="B91" s="57" t="s">
        <v>390</v>
      </c>
      <c r="C91" s="7"/>
      <c r="D91" s="7"/>
      <c r="E91" s="7"/>
      <c r="F91" s="7"/>
      <c r="G91" s="7"/>
      <c r="H91" s="7"/>
      <c r="I91" s="7"/>
      <c r="J91" s="7"/>
    </row>
    <row r="92" spans="2:10" x14ac:dyDescent="0.2">
      <c r="B92" s="57" t="s">
        <v>379</v>
      </c>
      <c r="C92" s="7">
        <v>27</v>
      </c>
      <c r="D92" s="7">
        <v>114</v>
      </c>
      <c r="E92" s="7">
        <v>41</v>
      </c>
      <c r="F92" s="7">
        <v>168</v>
      </c>
      <c r="G92" s="7">
        <v>30</v>
      </c>
      <c r="H92" s="7">
        <v>150</v>
      </c>
      <c r="I92" s="7">
        <v>44</v>
      </c>
      <c r="J92" s="7">
        <v>153</v>
      </c>
    </row>
    <row r="93" spans="2:10" x14ac:dyDescent="0.2">
      <c r="B93" s="57" t="s">
        <v>283</v>
      </c>
      <c r="C93" s="7">
        <v>515</v>
      </c>
      <c r="D93" s="7">
        <v>2107</v>
      </c>
      <c r="E93" s="7">
        <v>640</v>
      </c>
      <c r="F93" s="7">
        <v>2240</v>
      </c>
      <c r="G93" s="7">
        <v>674</v>
      </c>
      <c r="H93" s="7">
        <v>2290</v>
      </c>
      <c r="I93" s="7">
        <v>667</v>
      </c>
      <c r="J93" s="7">
        <v>2203</v>
      </c>
    </row>
    <row r="94" spans="2:10" x14ac:dyDescent="0.2">
      <c r="B94" s="57" t="s">
        <v>381</v>
      </c>
      <c r="C94" s="7">
        <v>13</v>
      </c>
      <c r="D94" s="7">
        <v>60</v>
      </c>
      <c r="E94" s="7">
        <v>32</v>
      </c>
      <c r="F94" s="7">
        <v>67</v>
      </c>
      <c r="G94" s="7">
        <v>31</v>
      </c>
      <c r="H94" s="7">
        <v>72</v>
      </c>
      <c r="I94" s="7">
        <v>36</v>
      </c>
      <c r="J94" s="7">
        <v>70</v>
      </c>
    </row>
    <row r="95" spans="2:10" x14ac:dyDescent="0.2">
      <c r="B95" s="57" t="s">
        <v>391</v>
      </c>
      <c r="C95" s="7">
        <v>6</v>
      </c>
      <c r="D95" s="7">
        <v>24</v>
      </c>
      <c r="E95" s="7">
        <v>10</v>
      </c>
      <c r="F95" s="7">
        <v>18</v>
      </c>
      <c r="G95" s="7">
        <v>10</v>
      </c>
      <c r="H95" s="7">
        <v>18</v>
      </c>
      <c r="I95" s="7"/>
      <c r="J95" s="7"/>
    </row>
    <row r="96" spans="2:10" x14ac:dyDescent="0.2">
      <c r="B96" s="57" t="s">
        <v>394</v>
      </c>
      <c r="C96" s="7"/>
      <c r="D96" s="7"/>
      <c r="E96" s="7"/>
      <c r="F96" s="7"/>
      <c r="G96" s="7"/>
      <c r="H96" s="7"/>
      <c r="I96" s="7">
        <v>22</v>
      </c>
      <c r="J96" s="7">
        <v>25</v>
      </c>
    </row>
    <row r="97" spans="2:10" x14ac:dyDescent="0.2">
      <c r="B97" s="57" t="s">
        <v>382</v>
      </c>
      <c r="C97" s="7">
        <v>6</v>
      </c>
      <c r="D97" s="7">
        <v>19</v>
      </c>
      <c r="E97" s="7" t="s">
        <v>176</v>
      </c>
      <c r="F97" s="7">
        <v>20</v>
      </c>
      <c r="G97" s="7">
        <v>10</v>
      </c>
      <c r="H97" s="7">
        <v>47</v>
      </c>
      <c r="I97" s="7">
        <v>18</v>
      </c>
      <c r="J97" s="7">
        <v>53</v>
      </c>
    </row>
    <row r="98" spans="2:10" x14ac:dyDescent="0.2">
      <c r="B98" s="57" t="s">
        <v>396</v>
      </c>
      <c r="C98" s="7">
        <v>82</v>
      </c>
      <c r="D98" s="7">
        <v>214</v>
      </c>
      <c r="E98" s="7">
        <v>97</v>
      </c>
      <c r="F98" s="7">
        <v>224</v>
      </c>
      <c r="G98" s="7">
        <v>104</v>
      </c>
      <c r="H98" s="7">
        <v>257</v>
      </c>
      <c r="I98" s="7"/>
      <c r="J98" s="7"/>
    </row>
    <row r="99" spans="2:10" x14ac:dyDescent="0.2">
      <c r="B99" s="57" t="s">
        <v>215</v>
      </c>
      <c r="C99" s="7"/>
      <c r="D99" s="7"/>
      <c r="E99" s="7"/>
      <c r="F99" s="7"/>
      <c r="G99" s="7"/>
      <c r="H99" s="7"/>
      <c r="I99" s="7">
        <v>132</v>
      </c>
      <c r="J99" s="7">
        <v>301</v>
      </c>
    </row>
    <row r="100" spans="2:10" x14ac:dyDescent="0.2">
      <c r="B100" s="57" t="s">
        <v>405</v>
      </c>
      <c r="C100" s="7">
        <v>39</v>
      </c>
      <c r="D100" s="7">
        <v>91</v>
      </c>
      <c r="E100" s="7">
        <v>44</v>
      </c>
      <c r="F100" s="7">
        <v>112</v>
      </c>
      <c r="G100" s="7">
        <v>45</v>
      </c>
      <c r="H100" s="7">
        <v>172</v>
      </c>
      <c r="I100" s="7">
        <v>64</v>
      </c>
      <c r="J100" s="7">
        <v>220</v>
      </c>
    </row>
    <row r="101" spans="2:10" x14ac:dyDescent="0.2">
      <c r="B101" s="57" t="s">
        <v>400</v>
      </c>
      <c r="C101" s="7">
        <v>3</v>
      </c>
      <c r="D101" s="7">
        <v>2</v>
      </c>
      <c r="E101" s="7" t="s">
        <v>176</v>
      </c>
      <c r="F101" s="7" t="s">
        <v>176</v>
      </c>
      <c r="G101" s="7" t="s">
        <v>176</v>
      </c>
      <c r="H101" s="7">
        <v>12</v>
      </c>
      <c r="I101" s="7"/>
      <c r="J101" s="7"/>
    </row>
    <row r="102" spans="2:10" x14ac:dyDescent="0.2">
      <c r="B102" s="57" t="s">
        <v>402</v>
      </c>
      <c r="C102" s="7"/>
      <c r="D102" s="7"/>
      <c r="E102" s="7"/>
      <c r="F102" s="7"/>
      <c r="G102" s="7"/>
      <c r="H102" s="7"/>
      <c r="I102" s="7" t="s">
        <v>176</v>
      </c>
      <c r="J102" s="7">
        <v>13</v>
      </c>
    </row>
    <row r="103" spans="2:10" x14ac:dyDescent="0.2">
      <c r="B103" s="57" t="s">
        <v>386</v>
      </c>
      <c r="C103" s="7">
        <v>6</v>
      </c>
      <c r="D103" s="7">
        <v>10</v>
      </c>
      <c r="E103" s="7" t="s">
        <v>176</v>
      </c>
      <c r="F103" s="7" t="s">
        <v>176</v>
      </c>
      <c r="G103" s="7">
        <v>10</v>
      </c>
      <c r="H103" s="7">
        <v>15</v>
      </c>
      <c r="I103" s="7">
        <v>13</v>
      </c>
      <c r="J103" s="7">
        <v>17</v>
      </c>
    </row>
    <row r="104" spans="2:10" x14ac:dyDescent="0.2">
      <c r="B104" s="57" t="s">
        <v>406</v>
      </c>
      <c r="C104" s="7">
        <v>9</v>
      </c>
      <c r="D104" s="7">
        <v>53</v>
      </c>
      <c r="E104" s="7">
        <v>14</v>
      </c>
      <c r="F104" s="7">
        <v>44</v>
      </c>
      <c r="G104" s="7">
        <v>15</v>
      </c>
      <c r="H104" s="7">
        <v>62</v>
      </c>
      <c r="I104" s="7">
        <v>25</v>
      </c>
      <c r="J104" s="7">
        <v>68</v>
      </c>
    </row>
    <row r="105" spans="2:10" ht="13.8" thickBot="1" x14ac:dyDescent="0.25">
      <c r="B105" s="8" t="s">
        <v>293</v>
      </c>
      <c r="C105" s="9">
        <v>81</v>
      </c>
      <c r="D105" s="9">
        <v>91</v>
      </c>
      <c r="E105" s="9">
        <v>150</v>
      </c>
      <c r="F105" s="9">
        <v>139</v>
      </c>
      <c r="G105" s="9">
        <v>149</v>
      </c>
      <c r="H105" s="9">
        <v>131</v>
      </c>
      <c r="I105" s="9">
        <v>123</v>
      </c>
      <c r="J105" s="9">
        <v>181</v>
      </c>
    </row>
    <row r="108" spans="2:10" ht="20.100000000000001" customHeight="1" thickBot="1" x14ac:dyDescent="0.25">
      <c r="B108" s="26" t="s">
        <v>407</v>
      </c>
      <c r="J108" s="3"/>
    </row>
    <row r="109" spans="2:10" x14ac:dyDescent="0.2">
      <c r="B109" s="175" t="s">
        <v>135</v>
      </c>
      <c r="C109" s="245" t="s">
        <v>156</v>
      </c>
      <c r="D109" s="193"/>
      <c r="E109" s="245" t="s">
        <v>157</v>
      </c>
      <c r="F109" s="193"/>
      <c r="G109" s="245" t="s">
        <v>40</v>
      </c>
      <c r="H109" s="193"/>
      <c r="I109" s="245" t="s">
        <v>45</v>
      </c>
      <c r="J109" s="193"/>
    </row>
    <row r="110" spans="2:10" x14ac:dyDescent="0.2">
      <c r="B110" s="177"/>
      <c r="C110" s="12" t="s">
        <v>403</v>
      </c>
      <c r="D110" s="59" t="s">
        <v>404</v>
      </c>
      <c r="E110" s="12" t="s">
        <v>403</v>
      </c>
      <c r="F110" s="59" t="s">
        <v>404</v>
      </c>
      <c r="G110" s="12" t="s">
        <v>403</v>
      </c>
      <c r="H110" s="59" t="s">
        <v>404</v>
      </c>
      <c r="I110" s="12" t="s">
        <v>403</v>
      </c>
      <c r="J110" s="59" t="s">
        <v>404</v>
      </c>
    </row>
    <row r="111" spans="2:10" x14ac:dyDescent="0.2">
      <c r="B111" s="4"/>
      <c r="C111" s="5" t="s">
        <v>69</v>
      </c>
      <c r="D111" s="5" t="s">
        <v>69</v>
      </c>
      <c r="E111" s="5" t="s">
        <v>69</v>
      </c>
      <c r="F111" s="5" t="s">
        <v>69</v>
      </c>
      <c r="G111" s="5" t="s">
        <v>69</v>
      </c>
      <c r="H111" s="5" t="s">
        <v>69</v>
      </c>
      <c r="I111" s="5" t="s">
        <v>69</v>
      </c>
      <c r="J111" s="5" t="s">
        <v>69</v>
      </c>
    </row>
    <row r="112" spans="2:10" x14ac:dyDescent="0.2">
      <c r="B112" s="58" t="s">
        <v>389</v>
      </c>
      <c r="C112" s="7">
        <v>569</v>
      </c>
      <c r="D112" s="7">
        <v>995</v>
      </c>
      <c r="E112" s="7">
        <v>603</v>
      </c>
      <c r="F112" s="7">
        <v>1076</v>
      </c>
      <c r="G112" s="7">
        <v>810</v>
      </c>
      <c r="H112" s="7">
        <v>1104</v>
      </c>
      <c r="I112" s="7">
        <v>616</v>
      </c>
      <c r="J112" s="7">
        <v>1211</v>
      </c>
    </row>
    <row r="113" spans="2:10" x14ac:dyDescent="0.2">
      <c r="B113" s="57" t="s">
        <v>377</v>
      </c>
      <c r="C113" s="7">
        <v>536</v>
      </c>
      <c r="D113" s="7">
        <v>817</v>
      </c>
      <c r="E113" s="7">
        <v>575</v>
      </c>
      <c r="F113" s="7">
        <v>891</v>
      </c>
      <c r="G113" s="7">
        <v>764</v>
      </c>
      <c r="H113" s="7">
        <v>913</v>
      </c>
      <c r="I113" s="7">
        <v>593</v>
      </c>
      <c r="J113" s="7">
        <v>1019</v>
      </c>
    </row>
    <row r="114" spans="2:10" x14ac:dyDescent="0.2">
      <c r="B114" s="57" t="s">
        <v>378</v>
      </c>
      <c r="C114" s="7">
        <v>33</v>
      </c>
      <c r="D114" s="7">
        <v>178</v>
      </c>
      <c r="E114" s="7">
        <v>28</v>
      </c>
      <c r="F114" s="7">
        <v>185</v>
      </c>
      <c r="G114" s="7">
        <v>46</v>
      </c>
      <c r="H114" s="7">
        <v>191</v>
      </c>
      <c r="I114" s="7">
        <v>23</v>
      </c>
      <c r="J114" s="7">
        <v>192</v>
      </c>
    </row>
    <row r="115" spans="2:10" x14ac:dyDescent="0.2">
      <c r="B115" s="57" t="s">
        <v>390</v>
      </c>
      <c r="C115" s="7"/>
      <c r="D115" s="7"/>
      <c r="E115" s="7"/>
      <c r="F115" s="7"/>
      <c r="G115" s="7"/>
      <c r="H115" s="7"/>
      <c r="I115" s="7"/>
      <c r="J115" s="7"/>
    </row>
    <row r="116" spans="2:10" x14ac:dyDescent="0.2">
      <c r="B116" s="57" t="s">
        <v>379</v>
      </c>
      <c r="C116" s="7">
        <v>1</v>
      </c>
      <c r="D116" s="7">
        <v>6</v>
      </c>
      <c r="E116" s="7" t="s">
        <v>176</v>
      </c>
      <c r="F116" s="7">
        <v>22</v>
      </c>
      <c r="G116" s="7" t="s">
        <v>176</v>
      </c>
      <c r="H116" s="7">
        <v>24</v>
      </c>
      <c r="I116" s="7" t="s">
        <v>176</v>
      </c>
      <c r="J116" s="7">
        <v>28</v>
      </c>
    </row>
    <row r="117" spans="2:10" x14ac:dyDescent="0.2">
      <c r="B117" s="57" t="s">
        <v>283</v>
      </c>
      <c r="C117" s="7">
        <v>121</v>
      </c>
      <c r="D117" s="7">
        <v>347</v>
      </c>
      <c r="E117" s="7">
        <v>143</v>
      </c>
      <c r="F117" s="7">
        <v>381</v>
      </c>
      <c r="G117" s="7">
        <v>185</v>
      </c>
      <c r="H117" s="7">
        <v>396</v>
      </c>
      <c r="I117" s="7">
        <v>129</v>
      </c>
      <c r="J117" s="7">
        <v>450</v>
      </c>
    </row>
    <row r="118" spans="2:10" x14ac:dyDescent="0.2">
      <c r="B118" s="57" t="s">
        <v>381</v>
      </c>
      <c r="C118" s="7">
        <v>3</v>
      </c>
      <c r="D118" s="7">
        <v>12</v>
      </c>
      <c r="E118" s="7" t="s">
        <v>176</v>
      </c>
      <c r="F118" s="7">
        <v>13</v>
      </c>
      <c r="G118" s="7" t="s">
        <v>176</v>
      </c>
      <c r="H118" s="7">
        <v>15</v>
      </c>
      <c r="I118" s="7">
        <v>10</v>
      </c>
      <c r="J118" s="7">
        <v>18</v>
      </c>
    </row>
    <row r="119" spans="2:10" x14ac:dyDescent="0.2">
      <c r="B119" s="57" t="s">
        <v>213</v>
      </c>
      <c r="C119" s="7"/>
      <c r="D119" s="7"/>
      <c r="E119" s="7"/>
      <c r="F119" s="7"/>
      <c r="G119" s="7"/>
      <c r="H119" s="7"/>
      <c r="I119" s="7">
        <v>14</v>
      </c>
      <c r="J119" s="7">
        <v>26</v>
      </c>
    </row>
    <row r="120" spans="2:10" x14ac:dyDescent="0.2">
      <c r="B120" s="57" t="s">
        <v>396</v>
      </c>
      <c r="C120" s="7">
        <v>28</v>
      </c>
      <c r="D120" s="7">
        <v>39</v>
      </c>
      <c r="E120" s="7">
        <v>26</v>
      </c>
      <c r="F120" s="7">
        <v>59</v>
      </c>
      <c r="G120" s="7">
        <v>40</v>
      </c>
      <c r="H120" s="7">
        <v>61</v>
      </c>
      <c r="I120" s="7"/>
      <c r="J120" s="7"/>
    </row>
    <row r="121" spans="2:10" x14ac:dyDescent="0.2">
      <c r="B121" s="57" t="s">
        <v>215</v>
      </c>
      <c r="C121" s="7"/>
      <c r="D121" s="7"/>
      <c r="E121" s="7"/>
      <c r="F121" s="7"/>
      <c r="G121" s="7"/>
      <c r="H121" s="7"/>
      <c r="I121" s="7">
        <v>36</v>
      </c>
      <c r="J121" s="7">
        <v>65</v>
      </c>
    </row>
    <row r="122" spans="2:10" x14ac:dyDescent="0.2">
      <c r="B122" s="57" t="s">
        <v>385</v>
      </c>
      <c r="C122" s="7">
        <v>16</v>
      </c>
      <c r="D122" s="7">
        <v>25</v>
      </c>
      <c r="E122" s="7">
        <v>14</v>
      </c>
      <c r="F122" s="7">
        <v>30</v>
      </c>
      <c r="G122" s="7">
        <v>18</v>
      </c>
      <c r="H122" s="7">
        <v>33</v>
      </c>
      <c r="I122" s="7">
        <v>18</v>
      </c>
      <c r="J122" s="7">
        <v>38</v>
      </c>
    </row>
    <row r="123" spans="2:10" x14ac:dyDescent="0.2">
      <c r="B123" s="57" t="s">
        <v>405</v>
      </c>
      <c r="C123" s="7">
        <v>154</v>
      </c>
      <c r="D123" s="7">
        <v>413</v>
      </c>
      <c r="E123" s="7">
        <v>190</v>
      </c>
      <c r="F123" s="7">
        <v>391</v>
      </c>
      <c r="G123" s="7">
        <v>235</v>
      </c>
      <c r="H123" s="7">
        <v>387</v>
      </c>
      <c r="I123" s="7">
        <v>191</v>
      </c>
      <c r="J123" s="7">
        <v>363</v>
      </c>
    </row>
    <row r="124" spans="2:10" x14ac:dyDescent="0.2">
      <c r="B124" s="57" t="s">
        <v>400</v>
      </c>
      <c r="C124" s="7">
        <v>170</v>
      </c>
      <c r="D124" s="7">
        <v>73</v>
      </c>
      <c r="E124" s="7">
        <v>143</v>
      </c>
      <c r="F124" s="7">
        <v>94</v>
      </c>
      <c r="G124" s="7">
        <v>230</v>
      </c>
      <c r="H124" s="7">
        <v>107</v>
      </c>
      <c r="I124" s="7"/>
      <c r="J124" s="7"/>
    </row>
    <row r="125" spans="2:10" x14ac:dyDescent="0.2">
      <c r="B125" s="57" t="s">
        <v>401</v>
      </c>
      <c r="C125" s="7">
        <v>37</v>
      </c>
      <c r="D125" s="7">
        <v>30</v>
      </c>
      <c r="E125" s="7">
        <v>42</v>
      </c>
      <c r="F125" s="7">
        <v>22</v>
      </c>
      <c r="G125" s="7">
        <v>43</v>
      </c>
      <c r="H125" s="7">
        <v>25</v>
      </c>
      <c r="I125" s="7"/>
      <c r="J125" s="7"/>
    </row>
    <row r="126" spans="2:10" x14ac:dyDescent="0.2">
      <c r="B126" s="57" t="s">
        <v>402</v>
      </c>
      <c r="C126" s="7"/>
      <c r="D126" s="7"/>
      <c r="E126" s="7"/>
      <c r="F126" s="7"/>
      <c r="G126" s="7"/>
      <c r="H126" s="7"/>
      <c r="I126" s="7">
        <v>175</v>
      </c>
      <c r="J126" s="7">
        <v>156</v>
      </c>
    </row>
    <row r="127" spans="2:10" ht="13.8" thickBot="1" x14ac:dyDescent="0.25">
      <c r="B127" s="8" t="s">
        <v>293</v>
      </c>
      <c r="C127" s="9">
        <v>39</v>
      </c>
      <c r="D127" s="9">
        <v>50</v>
      </c>
      <c r="E127" s="9">
        <v>45</v>
      </c>
      <c r="F127" s="9">
        <v>64</v>
      </c>
      <c r="G127" s="9">
        <v>59</v>
      </c>
      <c r="H127" s="9">
        <v>56</v>
      </c>
      <c r="I127" s="9">
        <v>43</v>
      </c>
      <c r="J127" s="9">
        <v>67</v>
      </c>
    </row>
    <row r="128" spans="2:10" x14ac:dyDescent="0.2">
      <c r="B128" s="2" t="s">
        <v>408</v>
      </c>
    </row>
    <row r="129" spans="2:2" x14ac:dyDescent="0.2">
      <c r="B129" s="2" t="s">
        <v>409</v>
      </c>
    </row>
    <row r="130" spans="2:2" x14ac:dyDescent="0.2">
      <c r="B130" s="2" t="s">
        <v>133</v>
      </c>
    </row>
  </sheetData>
  <mergeCells count="24">
    <mergeCell ref="I25:J25"/>
    <mergeCell ref="B55:B56"/>
    <mergeCell ref="C55:D55"/>
    <mergeCell ref="E55:F55"/>
    <mergeCell ref="G55:H55"/>
    <mergeCell ref="I55:J55"/>
    <mergeCell ref="G25:H25"/>
    <mergeCell ref="B25:B26"/>
    <mergeCell ref="C25:D25"/>
    <mergeCell ref="E25:F25"/>
    <mergeCell ref="I85:J85"/>
    <mergeCell ref="B109:B110"/>
    <mergeCell ref="C109:D109"/>
    <mergeCell ref="E109:F109"/>
    <mergeCell ref="G109:H109"/>
    <mergeCell ref="I109:J109"/>
    <mergeCell ref="G4:H4"/>
    <mergeCell ref="B85:B86"/>
    <mergeCell ref="C85:D85"/>
    <mergeCell ref="E85:F85"/>
    <mergeCell ref="G85:H85"/>
    <mergeCell ref="B4:B5"/>
    <mergeCell ref="C4:D4"/>
    <mergeCell ref="E4:F4"/>
  </mergeCells>
  <phoneticPr fontId="4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rgb="FFCCFFCC"/>
    <pageSetUpPr fitToPage="1"/>
  </sheetPr>
  <dimension ref="B2:I50"/>
  <sheetViews>
    <sheetView topLeftCell="A7" zoomScaleSheetLayoutView="100" workbookViewId="0">
      <selection activeCell="E85" sqref="E85"/>
    </sheetView>
  </sheetViews>
  <sheetFormatPr defaultColWidth="2.6640625" defaultRowHeight="13.2" x14ac:dyDescent="0.2"/>
  <cols>
    <col min="1" max="1" width="2.6640625" style="2"/>
    <col min="2" max="2" width="11.109375" style="2" bestFit="1" customWidth="1"/>
    <col min="3" max="8" width="10.88671875" style="2" customWidth="1"/>
    <col min="9" max="16384" width="2.6640625" style="2"/>
  </cols>
  <sheetData>
    <row r="2" spans="2:9" x14ac:dyDescent="0.2">
      <c r="B2" s="1" t="s">
        <v>417</v>
      </c>
    </row>
    <row r="3" spans="2:9" ht="20.100000000000001" customHeight="1" thickBot="1" x14ac:dyDescent="0.25">
      <c r="B3" s="26" t="s">
        <v>134</v>
      </c>
      <c r="I3" s="3"/>
    </row>
    <row r="4" spans="2:9" x14ac:dyDescent="0.2">
      <c r="B4" s="175" t="s">
        <v>182</v>
      </c>
      <c r="C4" s="246" t="s">
        <v>411</v>
      </c>
      <c r="D4" s="246" t="s">
        <v>775</v>
      </c>
      <c r="E4" s="246" t="s">
        <v>776</v>
      </c>
      <c r="F4" s="246" t="s">
        <v>414</v>
      </c>
      <c r="G4" s="246" t="s">
        <v>415</v>
      </c>
      <c r="H4" s="246" t="s">
        <v>416</v>
      </c>
    </row>
    <row r="5" spans="2:9" x14ac:dyDescent="0.2">
      <c r="B5" s="176"/>
      <c r="C5" s="247"/>
      <c r="D5" s="247"/>
      <c r="E5" s="247"/>
      <c r="F5" s="247"/>
      <c r="G5" s="247"/>
      <c r="H5" s="247"/>
    </row>
    <row r="6" spans="2:9" x14ac:dyDescent="0.2">
      <c r="B6" s="177"/>
      <c r="C6" s="248"/>
      <c r="D6" s="248"/>
      <c r="E6" s="248"/>
      <c r="F6" s="248"/>
      <c r="G6" s="248"/>
      <c r="H6" s="248"/>
    </row>
    <row r="7" spans="2:9" x14ac:dyDescent="0.2">
      <c r="B7" s="4"/>
      <c r="C7" s="5" t="s">
        <v>69</v>
      </c>
      <c r="D7" s="5" t="s">
        <v>69</v>
      </c>
      <c r="E7" s="5" t="s">
        <v>69</v>
      </c>
      <c r="F7" s="5" t="s">
        <v>69</v>
      </c>
      <c r="G7" s="5" t="s">
        <v>69</v>
      </c>
      <c r="H7" s="5" t="s">
        <v>69</v>
      </c>
    </row>
    <row r="8" spans="2:9" x14ac:dyDescent="0.2">
      <c r="B8" s="98" t="s">
        <v>184</v>
      </c>
      <c r="C8" s="7">
        <v>159597</v>
      </c>
      <c r="D8" s="7">
        <v>17815</v>
      </c>
      <c r="E8" s="7">
        <v>14433</v>
      </c>
      <c r="F8" s="7">
        <v>163649</v>
      </c>
      <c r="G8" s="7">
        <v>4052</v>
      </c>
      <c r="H8" s="13">
        <v>102.53889484138172</v>
      </c>
    </row>
    <row r="9" spans="2:9" x14ac:dyDescent="0.2">
      <c r="B9" s="78" t="s">
        <v>783</v>
      </c>
      <c r="C9" s="7">
        <v>156827</v>
      </c>
      <c r="D9" s="7">
        <v>18148</v>
      </c>
      <c r="E9" s="7">
        <v>14847</v>
      </c>
      <c r="F9" s="7">
        <v>160128</v>
      </c>
      <c r="G9" s="7">
        <v>3301</v>
      </c>
      <c r="H9" s="13">
        <v>102.1048671466</v>
      </c>
    </row>
    <row r="10" spans="2:9" ht="13.8" thickBot="1" x14ac:dyDescent="0.25">
      <c r="B10" s="8" t="s">
        <v>895</v>
      </c>
      <c r="C10" s="9">
        <v>154055</v>
      </c>
      <c r="D10" s="9">
        <v>17145</v>
      </c>
      <c r="E10" s="9">
        <v>14736</v>
      </c>
      <c r="F10" s="9">
        <v>156464</v>
      </c>
      <c r="G10" s="9">
        <v>2409</v>
      </c>
      <c r="H10" s="27">
        <v>101.56373000000001</v>
      </c>
    </row>
    <row r="11" spans="2:9" ht="20.100000000000001" customHeight="1" thickBot="1" x14ac:dyDescent="0.25">
      <c r="B11" s="26" t="s">
        <v>306</v>
      </c>
      <c r="I11" s="3"/>
    </row>
    <row r="12" spans="2:9" x14ac:dyDescent="0.2">
      <c r="B12" s="175" t="s">
        <v>182</v>
      </c>
      <c r="C12" s="246" t="s">
        <v>411</v>
      </c>
      <c r="D12" s="246" t="s">
        <v>412</v>
      </c>
      <c r="E12" s="246" t="s">
        <v>413</v>
      </c>
      <c r="F12" s="246" t="s">
        <v>414</v>
      </c>
      <c r="G12" s="246" t="s">
        <v>415</v>
      </c>
      <c r="H12" s="246" t="s">
        <v>416</v>
      </c>
    </row>
    <row r="13" spans="2:9" x14ac:dyDescent="0.2">
      <c r="B13" s="176"/>
      <c r="C13" s="247"/>
      <c r="D13" s="247"/>
      <c r="E13" s="247"/>
      <c r="F13" s="247"/>
      <c r="G13" s="247"/>
      <c r="H13" s="247"/>
    </row>
    <row r="14" spans="2:9" x14ac:dyDescent="0.2">
      <c r="B14" s="177"/>
      <c r="C14" s="248"/>
      <c r="D14" s="248"/>
      <c r="E14" s="248"/>
      <c r="F14" s="248"/>
      <c r="G14" s="248"/>
      <c r="H14" s="248"/>
    </row>
    <row r="15" spans="2:9" x14ac:dyDescent="0.2">
      <c r="B15" s="4"/>
      <c r="C15" s="5" t="s">
        <v>69</v>
      </c>
      <c r="D15" s="5" t="s">
        <v>69</v>
      </c>
      <c r="E15" s="5" t="s">
        <v>69</v>
      </c>
      <c r="F15" s="5" t="s">
        <v>69</v>
      </c>
      <c r="G15" s="5" t="s">
        <v>69</v>
      </c>
      <c r="H15" s="5" t="s">
        <v>69</v>
      </c>
    </row>
    <row r="16" spans="2:9" x14ac:dyDescent="0.2">
      <c r="B16" s="57" t="s">
        <v>277</v>
      </c>
      <c r="C16" s="7">
        <v>119427</v>
      </c>
      <c r="D16" s="7">
        <v>18183</v>
      </c>
      <c r="E16" s="7">
        <v>10479</v>
      </c>
      <c r="F16" s="7">
        <v>127131</v>
      </c>
      <c r="G16" s="7">
        <v>7704</v>
      </c>
      <c r="H16" s="13">
        <v>106.45080258233064</v>
      </c>
    </row>
    <row r="17" spans="2:9" x14ac:dyDescent="0.2">
      <c r="B17" s="57" t="s">
        <v>157</v>
      </c>
      <c r="C17" s="7">
        <v>123259</v>
      </c>
      <c r="D17" s="7">
        <v>19390</v>
      </c>
      <c r="E17" s="7">
        <v>11865</v>
      </c>
      <c r="F17" s="7">
        <v>130784</v>
      </c>
      <c r="G17" s="7">
        <v>7525</v>
      </c>
      <c r="H17" s="13">
        <v>106.10503086995675</v>
      </c>
    </row>
    <row r="18" spans="2:9" x14ac:dyDescent="0.2">
      <c r="B18" s="57" t="s">
        <v>40</v>
      </c>
      <c r="C18" s="7">
        <v>125353</v>
      </c>
      <c r="D18" s="7">
        <v>19888</v>
      </c>
      <c r="E18" s="7">
        <v>13597</v>
      </c>
      <c r="F18" s="7">
        <v>131644</v>
      </c>
      <c r="G18" s="7">
        <v>6291</v>
      </c>
      <c r="H18" s="13">
        <v>105.01862739623304</v>
      </c>
    </row>
    <row r="19" spans="2:9" ht="13.8" thickBot="1" x14ac:dyDescent="0.25">
      <c r="B19" s="8" t="s">
        <v>45</v>
      </c>
      <c r="C19" s="9">
        <v>123674</v>
      </c>
      <c r="D19" s="9">
        <v>20771</v>
      </c>
      <c r="E19" s="9">
        <v>14693</v>
      </c>
      <c r="F19" s="9">
        <v>129752</v>
      </c>
      <c r="G19" s="9">
        <v>6078</v>
      </c>
      <c r="H19" s="27">
        <v>104.9</v>
      </c>
    </row>
    <row r="20" spans="2:9" ht="20.100000000000001" customHeight="1" thickBot="1" x14ac:dyDescent="0.25">
      <c r="B20" s="26" t="s">
        <v>307</v>
      </c>
      <c r="I20" s="3"/>
    </row>
    <row r="21" spans="2:9" x14ac:dyDescent="0.2">
      <c r="B21" s="175" t="s">
        <v>182</v>
      </c>
      <c r="C21" s="246" t="s">
        <v>411</v>
      </c>
      <c r="D21" s="246" t="s">
        <v>412</v>
      </c>
      <c r="E21" s="246" t="s">
        <v>413</v>
      </c>
      <c r="F21" s="246" t="s">
        <v>414</v>
      </c>
      <c r="G21" s="246" t="s">
        <v>415</v>
      </c>
      <c r="H21" s="246" t="s">
        <v>416</v>
      </c>
    </row>
    <row r="22" spans="2:9" x14ac:dyDescent="0.2">
      <c r="B22" s="176"/>
      <c r="C22" s="247"/>
      <c r="D22" s="247"/>
      <c r="E22" s="247"/>
      <c r="F22" s="247"/>
      <c r="G22" s="247"/>
      <c r="H22" s="247"/>
    </row>
    <row r="23" spans="2:9" x14ac:dyDescent="0.2">
      <c r="B23" s="177"/>
      <c r="C23" s="248"/>
      <c r="D23" s="248"/>
      <c r="E23" s="248"/>
      <c r="F23" s="248"/>
      <c r="G23" s="248"/>
      <c r="H23" s="248"/>
    </row>
    <row r="24" spans="2:9" x14ac:dyDescent="0.2">
      <c r="B24" s="4"/>
      <c r="C24" s="5" t="s">
        <v>69</v>
      </c>
      <c r="D24" s="5" t="s">
        <v>69</v>
      </c>
      <c r="E24" s="5" t="s">
        <v>69</v>
      </c>
      <c r="F24" s="5" t="s">
        <v>69</v>
      </c>
      <c r="G24" s="5" t="s">
        <v>69</v>
      </c>
      <c r="H24" s="5" t="s">
        <v>69</v>
      </c>
    </row>
    <row r="25" spans="2:9" x14ac:dyDescent="0.2">
      <c r="B25" s="57" t="s">
        <v>277</v>
      </c>
      <c r="C25" s="7">
        <v>25751</v>
      </c>
      <c r="D25" s="7">
        <v>4590</v>
      </c>
      <c r="E25" s="7">
        <v>4994</v>
      </c>
      <c r="F25" s="7">
        <v>25347</v>
      </c>
      <c r="G25" s="7">
        <v>-404</v>
      </c>
      <c r="H25" s="13">
        <v>98.4</v>
      </c>
    </row>
    <row r="26" spans="2:9" x14ac:dyDescent="0.2">
      <c r="B26" s="57" t="s">
        <v>157</v>
      </c>
      <c r="C26" s="7">
        <v>25350</v>
      </c>
      <c r="D26" s="7">
        <v>5060</v>
      </c>
      <c r="E26" s="7">
        <v>5132</v>
      </c>
      <c r="F26" s="7">
        <v>25278</v>
      </c>
      <c r="G26" s="7">
        <v>-72</v>
      </c>
      <c r="H26" s="13">
        <v>99.7</v>
      </c>
    </row>
    <row r="27" spans="2:9" x14ac:dyDescent="0.2">
      <c r="B27" s="57" t="s">
        <v>40</v>
      </c>
      <c r="C27" s="7">
        <v>25552</v>
      </c>
      <c r="D27" s="7">
        <v>6221</v>
      </c>
      <c r="E27" s="7">
        <v>5255</v>
      </c>
      <c r="F27" s="7">
        <v>26518</v>
      </c>
      <c r="G27" s="7">
        <v>966</v>
      </c>
      <c r="H27" s="13">
        <v>103.8</v>
      </c>
    </row>
    <row r="28" spans="2:9" ht="13.8" thickBot="1" x14ac:dyDescent="0.25">
      <c r="B28" s="8" t="s">
        <v>45</v>
      </c>
      <c r="C28" s="9">
        <v>24539</v>
      </c>
      <c r="D28" s="9">
        <v>6374</v>
      </c>
      <c r="E28" s="9">
        <v>5368</v>
      </c>
      <c r="F28" s="9">
        <v>25545</v>
      </c>
      <c r="G28" s="9">
        <v>1006</v>
      </c>
      <c r="H28" s="27">
        <v>104.1</v>
      </c>
    </row>
    <row r="29" spans="2:9" ht="20.100000000000001" customHeight="1" thickBot="1" x14ac:dyDescent="0.25">
      <c r="B29" s="26" t="s">
        <v>308</v>
      </c>
      <c r="I29" s="3"/>
    </row>
    <row r="30" spans="2:9" x14ac:dyDescent="0.2">
      <c r="B30" s="175" t="s">
        <v>182</v>
      </c>
      <c r="C30" s="246" t="s">
        <v>411</v>
      </c>
      <c r="D30" s="246" t="s">
        <v>412</v>
      </c>
      <c r="E30" s="246" t="s">
        <v>413</v>
      </c>
      <c r="F30" s="246" t="s">
        <v>414</v>
      </c>
      <c r="G30" s="246" t="s">
        <v>415</v>
      </c>
      <c r="H30" s="246" t="s">
        <v>416</v>
      </c>
    </row>
    <row r="31" spans="2:9" x14ac:dyDescent="0.2">
      <c r="B31" s="176"/>
      <c r="C31" s="247"/>
      <c r="D31" s="247"/>
      <c r="E31" s="247"/>
      <c r="F31" s="247"/>
      <c r="G31" s="247"/>
      <c r="H31" s="247"/>
    </row>
    <row r="32" spans="2:9" x14ac:dyDescent="0.2">
      <c r="B32" s="177"/>
      <c r="C32" s="248"/>
      <c r="D32" s="248"/>
      <c r="E32" s="248"/>
      <c r="F32" s="248"/>
      <c r="G32" s="248"/>
      <c r="H32" s="248"/>
    </row>
    <row r="33" spans="2:9" x14ac:dyDescent="0.2">
      <c r="B33" s="4"/>
      <c r="C33" s="5" t="s">
        <v>69</v>
      </c>
      <c r="D33" s="5" t="s">
        <v>69</v>
      </c>
      <c r="E33" s="5" t="s">
        <v>69</v>
      </c>
      <c r="F33" s="5" t="s">
        <v>69</v>
      </c>
      <c r="G33" s="5" t="s">
        <v>69</v>
      </c>
      <c r="H33" s="5" t="s">
        <v>69</v>
      </c>
    </row>
    <row r="34" spans="2:9" x14ac:dyDescent="0.2">
      <c r="B34" s="57" t="s">
        <v>277</v>
      </c>
      <c r="C34" s="7">
        <v>10819</v>
      </c>
      <c r="D34" s="7">
        <v>822</v>
      </c>
      <c r="E34" s="7">
        <v>2787</v>
      </c>
      <c r="F34" s="7">
        <v>8854</v>
      </c>
      <c r="G34" s="7">
        <v>-1965</v>
      </c>
      <c r="H34" s="13">
        <v>81.8</v>
      </c>
    </row>
    <row r="35" spans="2:9" x14ac:dyDescent="0.2">
      <c r="B35" s="57" t="s">
        <v>157</v>
      </c>
      <c r="C35" s="7">
        <v>11339</v>
      </c>
      <c r="D35" s="7">
        <v>1073</v>
      </c>
      <c r="E35" s="7">
        <v>3043</v>
      </c>
      <c r="F35" s="7">
        <v>9369</v>
      </c>
      <c r="G35" s="7">
        <v>-1970</v>
      </c>
      <c r="H35" s="13">
        <v>82.6</v>
      </c>
    </row>
    <row r="36" spans="2:9" x14ac:dyDescent="0.2">
      <c r="B36" s="57" t="s">
        <v>40</v>
      </c>
      <c r="C36" s="7">
        <v>11453</v>
      </c>
      <c r="D36" s="7">
        <v>1115</v>
      </c>
      <c r="E36" s="7">
        <v>3231</v>
      </c>
      <c r="F36" s="7">
        <v>9337</v>
      </c>
      <c r="G36" s="7">
        <v>-2116</v>
      </c>
      <c r="H36" s="13">
        <v>81.5</v>
      </c>
    </row>
    <row r="37" spans="2:9" ht="13.8" thickBot="1" x14ac:dyDescent="0.25">
      <c r="B37" s="8" t="s">
        <v>45</v>
      </c>
      <c r="C37" s="9">
        <v>11310</v>
      </c>
      <c r="D37" s="9">
        <v>1161</v>
      </c>
      <c r="E37" s="9">
        <v>3312</v>
      </c>
      <c r="F37" s="9">
        <v>9159</v>
      </c>
      <c r="G37" s="9">
        <v>-2151</v>
      </c>
      <c r="H37" s="27">
        <v>81</v>
      </c>
    </row>
    <row r="38" spans="2:9" ht="20.100000000000001" customHeight="1" thickBot="1" x14ac:dyDescent="0.25">
      <c r="B38" s="26" t="s">
        <v>407</v>
      </c>
      <c r="I38" s="3"/>
    </row>
    <row r="39" spans="2:9" x14ac:dyDescent="0.2">
      <c r="B39" s="175" t="s">
        <v>182</v>
      </c>
      <c r="C39" s="246" t="s">
        <v>411</v>
      </c>
      <c r="D39" s="246" t="s">
        <v>412</v>
      </c>
      <c r="E39" s="246" t="s">
        <v>413</v>
      </c>
      <c r="F39" s="246" t="s">
        <v>414</v>
      </c>
      <c r="G39" s="246" t="s">
        <v>415</v>
      </c>
      <c r="H39" s="246" t="s">
        <v>416</v>
      </c>
    </row>
    <row r="40" spans="2:9" x14ac:dyDescent="0.2">
      <c r="B40" s="176"/>
      <c r="C40" s="247"/>
      <c r="D40" s="247"/>
      <c r="E40" s="247"/>
      <c r="F40" s="247"/>
      <c r="G40" s="247"/>
      <c r="H40" s="247"/>
    </row>
    <row r="41" spans="2:9" x14ac:dyDescent="0.2">
      <c r="B41" s="177"/>
      <c r="C41" s="248"/>
      <c r="D41" s="248"/>
      <c r="E41" s="248"/>
      <c r="F41" s="248"/>
      <c r="G41" s="248"/>
      <c r="H41" s="248"/>
    </row>
    <row r="42" spans="2:9" x14ac:dyDescent="0.2">
      <c r="B42" s="4"/>
      <c r="C42" s="5" t="s">
        <v>69</v>
      </c>
      <c r="D42" s="5" t="s">
        <v>69</v>
      </c>
      <c r="E42" s="5" t="s">
        <v>69</v>
      </c>
      <c r="F42" s="5" t="s">
        <v>69</v>
      </c>
      <c r="G42" s="5" t="s">
        <v>69</v>
      </c>
      <c r="H42" s="5" t="s">
        <v>69</v>
      </c>
    </row>
    <row r="43" spans="2:9" x14ac:dyDescent="0.2">
      <c r="B43" s="57" t="s">
        <v>277</v>
      </c>
      <c r="C43" s="7">
        <v>4251</v>
      </c>
      <c r="D43" s="7">
        <v>717</v>
      </c>
      <c r="E43" s="7">
        <v>995</v>
      </c>
      <c r="F43" s="7">
        <v>3973</v>
      </c>
      <c r="G43" s="7">
        <v>-278</v>
      </c>
      <c r="H43" s="13">
        <v>93.5</v>
      </c>
    </row>
    <row r="44" spans="2:9" x14ac:dyDescent="0.2">
      <c r="B44" s="57" t="s">
        <v>157</v>
      </c>
      <c r="C44" s="7">
        <v>4234</v>
      </c>
      <c r="D44" s="7">
        <v>716</v>
      </c>
      <c r="E44" s="7">
        <v>1077</v>
      </c>
      <c r="F44" s="7">
        <v>3873</v>
      </c>
      <c r="G44" s="7">
        <v>-361</v>
      </c>
      <c r="H44" s="13">
        <v>91.5</v>
      </c>
    </row>
    <row r="45" spans="2:9" x14ac:dyDescent="0.2">
      <c r="B45" s="57" t="s">
        <v>40</v>
      </c>
      <c r="C45" s="7">
        <v>4194</v>
      </c>
      <c r="D45" s="7">
        <v>956</v>
      </c>
      <c r="E45" s="7">
        <v>1106</v>
      </c>
      <c r="F45" s="7">
        <v>4044</v>
      </c>
      <c r="G45" s="7">
        <v>-150</v>
      </c>
      <c r="H45" s="13">
        <v>96.4</v>
      </c>
    </row>
    <row r="46" spans="2:9" ht="13.8" thickBot="1" x14ac:dyDescent="0.25">
      <c r="B46" s="8" t="s">
        <v>45</v>
      </c>
      <c r="C46" s="9">
        <v>4120</v>
      </c>
      <c r="D46" s="9">
        <v>718</v>
      </c>
      <c r="E46" s="9">
        <v>1214</v>
      </c>
      <c r="F46" s="9">
        <v>3624</v>
      </c>
      <c r="G46" s="9">
        <v>-496</v>
      </c>
      <c r="H46" s="27">
        <v>88</v>
      </c>
    </row>
    <row r="47" spans="2:9" x14ac:dyDescent="0.2">
      <c r="B47" s="2" t="s">
        <v>418</v>
      </c>
    </row>
    <row r="48" spans="2:9" x14ac:dyDescent="0.2">
      <c r="B48" s="2" t="s">
        <v>420</v>
      </c>
    </row>
    <row r="49" spans="2:2" x14ac:dyDescent="0.2">
      <c r="B49" s="2" t="s">
        <v>419</v>
      </c>
    </row>
    <row r="50" spans="2:2" x14ac:dyDescent="0.2">
      <c r="B50" s="2" t="s">
        <v>133</v>
      </c>
    </row>
  </sheetData>
  <mergeCells count="35">
    <mergeCell ref="H4:H6"/>
    <mergeCell ref="B12:B14"/>
    <mergeCell ref="C12:C14"/>
    <mergeCell ref="D12:D14"/>
    <mergeCell ref="E12:E14"/>
    <mergeCell ref="F12:F14"/>
    <mergeCell ref="G12:G14"/>
    <mergeCell ref="H12:H14"/>
    <mergeCell ref="B4:B6"/>
    <mergeCell ref="C4:C6"/>
    <mergeCell ref="D4:D6"/>
    <mergeCell ref="E4:E6"/>
    <mergeCell ref="F4:F6"/>
    <mergeCell ref="G4:G6"/>
    <mergeCell ref="H21:H23"/>
    <mergeCell ref="B30:B32"/>
    <mergeCell ref="C30:C32"/>
    <mergeCell ref="D30:D32"/>
    <mergeCell ref="E30:E32"/>
    <mergeCell ref="F30:F32"/>
    <mergeCell ref="G30:G32"/>
    <mergeCell ref="H30:H32"/>
    <mergeCell ref="B21:B23"/>
    <mergeCell ref="C21:C23"/>
    <mergeCell ref="D21:D23"/>
    <mergeCell ref="E21:E23"/>
    <mergeCell ref="F21:F23"/>
    <mergeCell ref="G21:G23"/>
    <mergeCell ref="H39:H41"/>
    <mergeCell ref="B39:B41"/>
    <mergeCell ref="C39:C41"/>
    <mergeCell ref="D39:D41"/>
    <mergeCell ref="E39:E41"/>
    <mergeCell ref="F39:F41"/>
    <mergeCell ref="G39:G41"/>
  </mergeCells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CFFCC"/>
    <pageSetUpPr fitToPage="1"/>
  </sheetPr>
  <dimension ref="A2:R78"/>
  <sheetViews>
    <sheetView tabSelected="1" topLeftCell="A49" zoomScaleSheetLayoutView="100" workbookViewId="0">
      <selection activeCell="B54" sqref="B54:K78"/>
    </sheetView>
  </sheetViews>
  <sheetFormatPr defaultColWidth="2.6640625" defaultRowHeight="13.2" x14ac:dyDescent="0.2"/>
  <cols>
    <col min="1" max="1" width="2.6640625" style="2"/>
    <col min="2" max="2" width="9.44140625" style="2" bestFit="1" customWidth="1"/>
    <col min="3" max="3" width="6.109375" style="2" bestFit="1" customWidth="1"/>
    <col min="4" max="4" width="7.77734375" style="2" bestFit="1" customWidth="1"/>
    <col min="5" max="5" width="7.109375" style="2" bestFit="1" customWidth="1"/>
    <col min="6" max="6" width="8.109375" style="2" bestFit="1" customWidth="1"/>
    <col min="7" max="9" width="7.109375" style="2" bestFit="1" customWidth="1"/>
    <col min="10" max="10" width="6" style="2" bestFit="1" customWidth="1"/>
    <col min="11" max="11" width="18.6640625" style="2" customWidth="1"/>
    <col min="12" max="17" width="2.6640625" style="2"/>
    <col min="18" max="18" width="2.6640625" style="2" customWidth="1"/>
    <col min="19" max="16384" width="2.6640625" style="2"/>
  </cols>
  <sheetData>
    <row r="2" spans="1:12" x14ac:dyDescent="0.2">
      <c r="B2" s="1" t="s">
        <v>0</v>
      </c>
    </row>
    <row r="3" spans="1:12" ht="13.8" thickBot="1" x14ac:dyDescent="0.25">
      <c r="B3" s="7"/>
      <c r="C3" s="7"/>
      <c r="D3" s="7"/>
      <c r="E3" s="7"/>
      <c r="F3" s="7"/>
      <c r="G3" s="7"/>
      <c r="H3" s="7"/>
      <c r="I3" s="7"/>
      <c r="J3" s="7"/>
      <c r="K3" s="7" t="s">
        <v>11</v>
      </c>
    </row>
    <row r="4" spans="1:12" x14ac:dyDescent="0.2">
      <c r="A4" s="7"/>
      <c r="B4" s="175" t="s">
        <v>55</v>
      </c>
      <c r="C4" s="178" t="s">
        <v>56</v>
      </c>
      <c r="D4" s="178" t="s">
        <v>57</v>
      </c>
      <c r="E4" s="178" t="s">
        <v>59</v>
      </c>
      <c r="F4" s="170" t="s">
        <v>58</v>
      </c>
      <c r="G4" s="179"/>
      <c r="H4" s="179"/>
      <c r="I4" s="167" t="s">
        <v>64</v>
      </c>
      <c r="J4" s="167" t="s">
        <v>67</v>
      </c>
      <c r="K4" s="170" t="s">
        <v>66</v>
      </c>
      <c r="L4" s="7"/>
    </row>
    <row r="5" spans="1:12" x14ac:dyDescent="0.2">
      <c r="A5" s="7"/>
      <c r="B5" s="176"/>
      <c r="C5" s="168"/>
      <c r="D5" s="168"/>
      <c r="E5" s="168"/>
      <c r="F5" s="173" t="s">
        <v>61</v>
      </c>
      <c r="G5" s="173" t="s">
        <v>62</v>
      </c>
      <c r="H5" s="173" t="s">
        <v>63</v>
      </c>
      <c r="I5" s="168"/>
      <c r="J5" s="168"/>
      <c r="K5" s="171"/>
      <c r="L5" s="7"/>
    </row>
    <row r="6" spans="1:12" x14ac:dyDescent="0.2">
      <c r="A6" s="7"/>
      <c r="B6" s="177"/>
      <c r="C6" s="169"/>
      <c r="D6" s="169"/>
      <c r="E6" s="169" t="s">
        <v>59</v>
      </c>
      <c r="F6" s="174"/>
      <c r="G6" s="174" t="s">
        <v>62</v>
      </c>
      <c r="H6" s="174" t="s">
        <v>63</v>
      </c>
      <c r="I6" s="169"/>
      <c r="J6" s="169"/>
      <c r="K6" s="172"/>
      <c r="L6" s="7"/>
    </row>
    <row r="7" spans="1:12" x14ac:dyDescent="0.2">
      <c r="B7" s="120"/>
      <c r="C7" s="122"/>
      <c r="D7" s="151" t="s">
        <v>71</v>
      </c>
      <c r="E7" s="151" t="s">
        <v>70</v>
      </c>
      <c r="F7" s="151" t="s">
        <v>69</v>
      </c>
      <c r="G7" s="151" t="s">
        <v>69</v>
      </c>
      <c r="H7" s="151" t="s">
        <v>69</v>
      </c>
      <c r="I7" s="151" t="s">
        <v>69</v>
      </c>
      <c r="J7" s="152" t="s">
        <v>68</v>
      </c>
      <c r="K7" s="7"/>
    </row>
    <row r="8" spans="1:12" x14ac:dyDescent="0.2">
      <c r="B8" s="103" t="s">
        <v>1</v>
      </c>
      <c r="C8" s="162">
        <v>1920</v>
      </c>
      <c r="D8" s="124">
        <v>551.09</v>
      </c>
      <c r="E8" s="7">
        <v>22358</v>
      </c>
      <c r="F8" s="7">
        <v>112001</v>
      </c>
      <c r="G8" s="7">
        <v>52896</v>
      </c>
      <c r="H8" s="7">
        <v>59105</v>
      </c>
      <c r="I8" s="123">
        <v>5.0094373378656405</v>
      </c>
      <c r="J8" s="103">
        <v>203.23540619499536</v>
      </c>
      <c r="K8" s="127" t="s">
        <v>72</v>
      </c>
    </row>
    <row r="9" spans="1:12" x14ac:dyDescent="0.2">
      <c r="B9" s="103" t="s">
        <v>2</v>
      </c>
      <c r="C9" s="162">
        <v>1925</v>
      </c>
      <c r="D9" s="124">
        <v>551.09</v>
      </c>
      <c r="E9" s="7">
        <v>23116</v>
      </c>
      <c r="F9" s="7">
        <v>114756</v>
      </c>
      <c r="G9" s="7">
        <v>54697</v>
      </c>
      <c r="H9" s="7">
        <v>60059</v>
      </c>
      <c r="I9" s="123">
        <v>4.9643536944107973</v>
      </c>
      <c r="J9" s="103">
        <v>208.23458963145765</v>
      </c>
      <c r="K9" s="127" t="s">
        <v>73</v>
      </c>
    </row>
    <row r="10" spans="1:12" x14ac:dyDescent="0.2">
      <c r="B10" s="103" t="s">
        <v>3</v>
      </c>
      <c r="C10" s="162">
        <v>1930</v>
      </c>
      <c r="D10" s="124">
        <v>551.09</v>
      </c>
      <c r="E10" s="7">
        <v>23598</v>
      </c>
      <c r="F10" s="7">
        <v>119271</v>
      </c>
      <c r="G10" s="7">
        <v>57097</v>
      </c>
      <c r="H10" s="7">
        <v>62174</v>
      </c>
      <c r="I10" s="123">
        <v>5.0542842613780827</v>
      </c>
      <c r="J10" s="103">
        <v>216.42744379320982</v>
      </c>
      <c r="K10" s="127" t="s">
        <v>74</v>
      </c>
    </row>
    <row r="11" spans="1:12" x14ac:dyDescent="0.2">
      <c r="B11" s="103" t="s">
        <v>4</v>
      </c>
      <c r="C11" s="162">
        <v>1935</v>
      </c>
      <c r="D11" s="124">
        <v>551.09</v>
      </c>
      <c r="E11" s="7">
        <v>23886</v>
      </c>
      <c r="F11" s="7">
        <v>117525</v>
      </c>
      <c r="G11" s="7">
        <v>56800</v>
      </c>
      <c r="H11" s="7">
        <v>60725</v>
      </c>
      <c r="I11" s="123">
        <v>4.9202461693041952</v>
      </c>
      <c r="J11" s="103">
        <v>213.25917726687109</v>
      </c>
      <c r="K11" s="127" t="s">
        <v>75</v>
      </c>
    </row>
    <row r="12" spans="1:12" x14ac:dyDescent="0.2">
      <c r="B12" s="103" t="s">
        <v>5</v>
      </c>
      <c r="C12" s="162">
        <v>1940</v>
      </c>
      <c r="D12" s="124">
        <v>551.09</v>
      </c>
      <c r="E12" s="7">
        <v>23514</v>
      </c>
      <c r="F12" s="7">
        <v>116559</v>
      </c>
      <c r="G12" s="7">
        <v>55339</v>
      </c>
      <c r="H12" s="7">
        <v>61220</v>
      </c>
      <c r="I12" s="123">
        <v>4.957004337841286</v>
      </c>
      <c r="J12" s="103">
        <v>211.50628753924039</v>
      </c>
      <c r="K12" s="127" t="s">
        <v>76</v>
      </c>
    </row>
    <row r="13" spans="1:12" x14ac:dyDescent="0.2">
      <c r="B13" s="103" t="s">
        <v>6</v>
      </c>
      <c r="C13" s="162">
        <v>1947</v>
      </c>
      <c r="D13" s="124">
        <v>551.09</v>
      </c>
      <c r="E13" s="7">
        <v>29055</v>
      </c>
      <c r="F13" s="7">
        <v>144774</v>
      </c>
      <c r="G13" s="7">
        <v>68292</v>
      </c>
      <c r="H13" s="7">
        <v>76482</v>
      </c>
      <c r="I13" s="123">
        <v>4.9827568404749609</v>
      </c>
      <c r="J13" s="103">
        <v>262.70482135404382</v>
      </c>
      <c r="K13" s="129" t="s">
        <v>81</v>
      </c>
    </row>
    <row r="14" spans="1:12" x14ac:dyDescent="0.2">
      <c r="B14" s="103" t="s">
        <v>7</v>
      </c>
      <c r="C14" s="162">
        <v>1950</v>
      </c>
      <c r="D14" s="124">
        <v>551.09</v>
      </c>
      <c r="E14" s="7">
        <v>29035</v>
      </c>
      <c r="F14" s="7">
        <v>143868</v>
      </c>
      <c r="G14" s="7">
        <v>68611</v>
      </c>
      <c r="H14" s="7">
        <v>75257</v>
      </c>
      <c r="I14" s="123">
        <v>4.9549853624935425</v>
      </c>
      <c r="J14" s="103">
        <v>261.06080676477524</v>
      </c>
      <c r="K14" s="127" t="s">
        <v>77</v>
      </c>
    </row>
    <row r="15" spans="1:12" x14ac:dyDescent="0.2">
      <c r="B15" s="103" t="s">
        <v>8</v>
      </c>
      <c r="C15" s="162">
        <v>1955</v>
      </c>
      <c r="D15" s="124">
        <v>551.09</v>
      </c>
      <c r="E15" s="7">
        <v>29083</v>
      </c>
      <c r="F15" s="7">
        <v>140183</v>
      </c>
      <c r="G15" s="7">
        <v>66604</v>
      </c>
      <c r="H15" s="7">
        <v>73579</v>
      </c>
      <c r="I15" s="123">
        <v>4.8201010899838392</v>
      </c>
      <c r="J15" s="103">
        <v>254.37405868369956</v>
      </c>
      <c r="K15" s="127" t="s">
        <v>78</v>
      </c>
    </row>
    <row r="16" spans="1:12" x14ac:dyDescent="0.2">
      <c r="B16" s="103" t="s">
        <v>9</v>
      </c>
      <c r="C16" s="162">
        <v>1960</v>
      </c>
      <c r="D16" s="124">
        <v>551.09</v>
      </c>
      <c r="E16" s="7">
        <v>30527</v>
      </c>
      <c r="F16" s="7">
        <v>138170</v>
      </c>
      <c r="G16" s="7">
        <v>65373</v>
      </c>
      <c r="H16" s="7">
        <v>72797</v>
      </c>
      <c r="I16" s="123">
        <v>4.5261571723392411</v>
      </c>
      <c r="J16" s="103">
        <v>250.72129779164925</v>
      </c>
      <c r="K16" s="127" t="s">
        <v>79</v>
      </c>
    </row>
    <row r="17" spans="2:11" x14ac:dyDescent="0.2">
      <c r="B17" s="103" t="s">
        <v>10</v>
      </c>
      <c r="C17" s="162">
        <v>1965</v>
      </c>
      <c r="D17" s="124">
        <v>551.09</v>
      </c>
      <c r="E17" s="7">
        <v>33421</v>
      </c>
      <c r="F17" s="7">
        <v>138001</v>
      </c>
      <c r="G17" s="7">
        <v>65132</v>
      </c>
      <c r="H17" s="7">
        <v>72869</v>
      </c>
      <c r="I17" s="123">
        <v>4.1291702821579248</v>
      </c>
      <c r="J17" s="103">
        <v>250.41463281859586</v>
      </c>
      <c r="K17" s="127" t="s">
        <v>80</v>
      </c>
    </row>
    <row r="18" spans="2:11" x14ac:dyDescent="0.2">
      <c r="B18" s="103" t="s">
        <v>12</v>
      </c>
      <c r="C18" s="162">
        <v>1970</v>
      </c>
      <c r="D18" s="124">
        <v>551.09</v>
      </c>
      <c r="E18" s="7">
        <v>36404</v>
      </c>
      <c r="F18" s="7">
        <v>139770</v>
      </c>
      <c r="G18" s="7">
        <v>66455</v>
      </c>
      <c r="H18" s="7">
        <v>73315</v>
      </c>
      <c r="I18" s="123">
        <v>3.839413251291067</v>
      </c>
      <c r="J18" s="103">
        <v>253.62463481464007</v>
      </c>
      <c r="K18" s="127" t="s">
        <v>82</v>
      </c>
    </row>
    <row r="19" spans="2:11" x14ac:dyDescent="0.2">
      <c r="B19" s="103" t="s">
        <v>13</v>
      </c>
      <c r="C19" s="162">
        <v>1973</v>
      </c>
      <c r="D19" s="124">
        <v>551.09</v>
      </c>
      <c r="E19" s="7">
        <v>38009</v>
      </c>
      <c r="F19" s="7">
        <v>142666</v>
      </c>
      <c r="G19" s="7">
        <v>68256</v>
      </c>
      <c r="H19" s="7">
        <v>74455</v>
      </c>
      <c r="I19" s="123">
        <v>3.753479439080218</v>
      </c>
      <c r="J19" s="103">
        <v>258.87967482625339</v>
      </c>
      <c r="K19" s="127" t="s">
        <v>83</v>
      </c>
    </row>
    <row r="20" spans="2:11" x14ac:dyDescent="0.2">
      <c r="B20" s="103" t="s">
        <v>14</v>
      </c>
      <c r="C20" s="162">
        <v>1974</v>
      </c>
      <c r="D20" s="124">
        <v>551.09</v>
      </c>
      <c r="E20" s="7">
        <v>39200</v>
      </c>
      <c r="F20" s="7">
        <v>144408</v>
      </c>
      <c r="G20" s="7">
        <v>69261</v>
      </c>
      <c r="H20" s="7">
        <v>75147</v>
      </c>
      <c r="I20" s="123">
        <v>3.6838775510204083</v>
      </c>
      <c r="J20" s="103">
        <v>262.04068301003463</v>
      </c>
      <c r="K20" s="127" t="s">
        <v>83</v>
      </c>
    </row>
    <row r="21" spans="2:11" x14ac:dyDescent="0.2">
      <c r="B21" s="103" t="s">
        <v>15</v>
      </c>
      <c r="C21" s="162">
        <v>1975</v>
      </c>
      <c r="D21" s="124">
        <v>551.09</v>
      </c>
      <c r="E21" s="7">
        <v>39955</v>
      </c>
      <c r="F21" s="7">
        <v>145397</v>
      </c>
      <c r="G21" s="7">
        <v>69920</v>
      </c>
      <c r="H21" s="7">
        <v>75477</v>
      </c>
      <c r="I21" s="123">
        <v>3.6390188962582908</v>
      </c>
      <c r="J21" s="103">
        <v>263.83530820737082</v>
      </c>
      <c r="K21" s="127" t="s">
        <v>84</v>
      </c>
    </row>
    <row r="22" spans="2:11" x14ac:dyDescent="0.2">
      <c r="B22" s="103" t="s">
        <v>16</v>
      </c>
      <c r="C22" s="162">
        <v>1976</v>
      </c>
      <c r="D22" s="124">
        <v>551.09</v>
      </c>
      <c r="E22" s="7">
        <v>40584</v>
      </c>
      <c r="F22" s="7">
        <v>146758</v>
      </c>
      <c r="G22" s="7">
        <v>70702</v>
      </c>
      <c r="H22" s="7">
        <v>76056</v>
      </c>
      <c r="I22" s="123">
        <v>3.6161541494184899</v>
      </c>
      <c r="J22" s="103">
        <v>266.30495926255236</v>
      </c>
      <c r="K22" s="127" t="s">
        <v>83</v>
      </c>
    </row>
    <row r="23" spans="2:11" x14ac:dyDescent="0.2">
      <c r="B23" s="103" t="s">
        <v>17</v>
      </c>
      <c r="C23" s="162">
        <v>1977</v>
      </c>
      <c r="D23" s="124">
        <v>551.09</v>
      </c>
      <c r="E23" s="7">
        <v>41011</v>
      </c>
      <c r="F23" s="7">
        <v>148214</v>
      </c>
      <c r="G23" s="7">
        <v>71653</v>
      </c>
      <c r="H23" s="7">
        <v>76561</v>
      </c>
      <c r="I23" s="123">
        <v>3.6140059983906756</v>
      </c>
      <c r="J23" s="103">
        <v>268.94699595347402</v>
      </c>
      <c r="K23" s="127" t="s">
        <v>83</v>
      </c>
    </row>
    <row r="24" spans="2:11" x14ac:dyDescent="0.2">
      <c r="B24" s="103" t="s">
        <v>18</v>
      </c>
      <c r="C24" s="162">
        <v>1978</v>
      </c>
      <c r="D24" s="124">
        <v>551.09</v>
      </c>
      <c r="E24" s="7">
        <v>41643</v>
      </c>
      <c r="F24" s="7">
        <v>149569</v>
      </c>
      <c r="G24" s="7">
        <v>72381</v>
      </c>
      <c r="H24" s="7">
        <v>77188</v>
      </c>
      <c r="I24" s="123">
        <v>3.5916960833753571</v>
      </c>
      <c r="J24" s="103">
        <v>271.40575949481934</v>
      </c>
      <c r="K24" s="127" t="s">
        <v>83</v>
      </c>
    </row>
    <row r="25" spans="2:11" x14ac:dyDescent="0.2">
      <c r="B25" s="103" t="s">
        <v>19</v>
      </c>
      <c r="C25" s="162">
        <v>1979</v>
      </c>
      <c r="D25" s="124">
        <v>551.09</v>
      </c>
      <c r="E25" s="7">
        <v>42125</v>
      </c>
      <c r="F25" s="7">
        <v>150701</v>
      </c>
      <c r="G25" s="7">
        <v>72952</v>
      </c>
      <c r="H25" s="7">
        <v>77749</v>
      </c>
      <c r="I25" s="123">
        <v>3.5774718100890208</v>
      </c>
      <c r="J25" s="103">
        <v>273.45987043858531</v>
      </c>
      <c r="K25" s="127" t="s">
        <v>83</v>
      </c>
    </row>
    <row r="26" spans="2:11" x14ac:dyDescent="0.2">
      <c r="B26" s="103" t="s">
        <v>20</v>
      </c>
      <c r="C26" s="162">
        <v>1980</v>
      </c>
      <c r="D26" s="124">
        <v>551.09</v>
      </c>
      <c r="E26" s="7">
        <v>44288</v>
      </c>
      <c r="F26" s="7">
        <v>151804</v>
      </c>
      <c r="G26" s="7">
        <v>73332</v>
      </c>
      <c r="H26" s="7">
        <v>78472</v>
      </c>
      <c r="I26" s="123">
        <v>3.4276553468208091</v>
      </c>
      <c r="J26" s="103">
        <v>275.46135839880964</v>
      </c>
      <c r="K26" s="127" t="s">
        <v>85</v>
      </c>
    </row>
    <row r="27" spans="2:11" x14ac:dyDescent="0.2">
      <c r="B27" s="103" t="s">
        <v>21</v>
      </c>
      <c r="C27" s="162">
        <v>1981</v>
      </c>
      <c r="D27" s="124">
        <v>551.09</v>
      </c>
      <c r="E27" s="7">
        <v>44879</v>
      </c>
      <c r="F27" s="7">
        <v>152942</v>
      </c>
      <c r="G27" s="7">
        <v>73937</v>
      </c>
      <c r="H27" s="7">
        <v>79005</v>
      </c>
      <c r="I27" s="123">
        <v>3.4078745070077319</v>
      </c>
      <c r="J27" s="103">
        <v>277.52635685641184</v>
      </c>
      <c r="K27" s="127" t="s">
        <v>83</v>
      </c>
    </row>
    <row r="28" spans="2:11" x14ac:dyDescent="0.2">
      <c r="B28" s="103" t="s">
        <v>22</v>
      </c>
      <c r="C28" s="162">
        <v>1982</v>
      </c>
      <c r="D28" s="124">
        <v>551.09</v>
      </c>
      <c r="E28" s="7">
        <v>45438</v>
      </c>
      <c r="F28" s="7">
        <v>153711</v>
      </c>
      <c r="G28" s="7">
        <v>74324</v>
      </c>
      <c r="H28" s="7">
        <v>79387</v>
      </c>
      <c r="I28" s="123">
        <v>3.3828733659051893</v>
      </c>
      <c r="J28" s="103">
        <v>278.92177321308679</v>
      </c>
      <c r="K28" s="127" t="s">
        <v>83</v>
      </c>
    </row>
    <row r="29" spans="2:11" x14ac:dyDescent="0.2">
      <c r="B29" s="103" t="s">
        <v>23</v>
      </c>
      <c r="C29" s="162">
        <v>1983</v>
      </c>
      <c r="D29" s="124">
        <v>551.09</v>
      </c>
      <c r="E29" s="7">
        <v>46080</v>
      </c>
      <c r="F29" s="7">
        <v>154692</v>
      </c>
      <c r="G29" s="7">
        <v>74809</v>
      </c>
      <c r="H29" s="7">
        <v>79883</v>
      </c>
      <c r="I29" s="123">
        <v>3.3570312499999999</v>
      </c>
      <c r="J29" s="103">
        <v>280.701881725308</v>
      </c>
      <c r="K29" s="127" t="s">
        <v>83</v>
      </c>
    </row>
    <row r="30" spans="2:11" x14ac:dyDescent="0.2">
      <c r="B30" s="103" t="s">
        <v>24</v>
      </c>
      <c r="C30" s="162">
        <v>1984</v>
      </c>
      <c r="D30" s="124">
        <v>551.09</v>
      </c>
      <c r="E30" s="7">
        <v>46685</v>
      </c>
      <c r="F30" s="7">
        <v>155574</v>
      </c>
      <c r="G30" s="7">
        <v>75353</v>
      </c>
      <c r="H30" s="7">
        <v>80221</v>
      </c>
      <c r="I30" s="123">
        <v>3.3324194066616686</v>
      </c>
      <c r="J30" s="103">
        <v>282.30234625923168</v>
      </c>
      <c r="K30" s="127" t="s">
        <v>83</v>
      </c>
    </row>
    <row r="31" spans="2:11" x14ac:dyDescent="0.2">
      <c r="B31" s="103" t="s">
        <v>25</v>
      </c>
      <c r="C31" s="162">
        <v>1985</v>
      </c>
      <c r="D31" s="124">
        <v>551.09</v>
      </c>
      <c r="E31" s="7">
        <v>47414</v>
      </c>
      <c r="F31" s="7">
        <v>157123</v>
      </c>
      <c r="G31" s="7">
        <v>76342</v>
      </c>
      <c r="H31" s="7">
        <v>80781</v>
      </c>
      <c r="I31" s="123">
        <v>3.3138524486438605</v>
      </c>
      <c r="J31" s="103">
        <v>285.11313941461464</v>
      </c>
      <c r="K31" s="127" t="s">
        <v>86</v>
      </c>
    </row>
    <row r="32" spans="2:11" x14ac:dyDescent="0.2">
      <c r="B32" s="103" t="s">
        <v>26</v>
      </c>
      <c r="C32" s="162">
        <v>1986</v>
      </c>
      <c r="D32" s="124">
        <v>551.09</v>
      </c>
      <c r="E32" s="7">
        <v>48053</v>
      </c>
      <c r="F32" s="7">
        <v>157968</v>
      </c>
      <c r="G32" s="7">
        <v>76826</v>
      </c>
      <c r="H32" s="7">
        <v>81142</v>
      </c>
      <c r="I32" s="123">
        <v>3.2873701954092356</v>
      </c>
      <c r="J32" s="103">
        <v>286.64646427988168</v>
      </c>
      <c r="K32" s="127" t="s">
        <v>83</v>
      </c>
    </row>
    <row r="33" spans="2:11" x14ac:dyDescent="0.2">
      <c r="B33" s="103" t="s">
        <v>27</v>
      </c>
      <c r="C33" s="162">
        <v>1987</v>
      </c>
      <c r="D33" s="124">
        <v>551.09</v>
      </c>
      <c r="E33" s="7">
        <v>48727</v>
      </c>
      <c r="F33" s="7">
        <v>158493</v>
      </c>
      <c r="G33" s="7">
        <v>77103</v>
      </c>
      <c r="H33" s="7">
        <v>81390</v>
      </c>
      <c r="I33" s="123">
        <v>3.2526730560059103</v>
      </c>
      <c r="J33" s="103">
        <v>287.59912174055052</v>
      </c>
      <c r="K33" s="127" t="s">
        <v>83</v>
      </c>
    </row>
    <row r="34" spans="2:11" x14ac:dyDescent="0.2">
      <c r="B34" s="103" t="s">
        <v>28</v>
      </c>
      <c r="C34" s="162">
        <v>1988</v>
      </c>
      <c r="D34" s="124">
        <v>551.09</v>
      </c>
      <c r="E34" s="7">
        <v>49227</v>
      </c>
      <c r="F34" s="7">
        <v>158962</v>
      </c>
      <c r="G34" s="7">
        <v>77296</v>
      </c>
      <c r="H34" s="7">
        <v>81666</v>
      </c>
      <c r="I34" s="123">
        <v>3.229162857781299</v>
      </c>
      <c r="J34" s="103">
        <v>288.45016240541469</v>
      </c>
      <c r="K34" s="127" t="s">
        <v>83</v>
      </c>
    </row>
    <row r="35" spans="2:11" x14ac:dyDescent="0.2">
      <c r="B35" s="103" t="s">
        <v>29</v>
      </c>
      <c r="C35" s="162">
        <v>1989</v>
      </c>
      <c r="D35" s="124">
        <v>551.09</v>
      </c>
      <c r="E35" s="7">
        <v>49867</v>
      </c>
      <c r="F35" s="7">
        <v>159790</v>
      </c>
      <c r="G35" s="7">
        <v>77752</v>
      </c>
      <c r="H35" s="7">
        <v>82038</v>
      </c>
      <c r="I35" s="123">
        <v>3.2043235005113604</v>
      </c>
      <c r="J35" s="103">
        <v>289.95263931481247</v>
      </c>
      <c r="K35" s="127" t="s">
        <v>83</v>
      </c>
    </row>
    <row r="36" spans="2:11" x14ac:dyDescent="0.2">
      <c r="B36" s="103" t="s">
        <v>30</v>
      </c>
      <c r="C36" s="162">
        <v>1990</v>
      </c>
      <c r="D36" s="124">
        <v>551.75</v>
      </c>
      <c r="E36" s="7">
        <v>50478</v>
      </c>
      <c r="F36" s="7">
        <v>160259</v>
      </c>
      <c r="G36" s="7">
        <v>77981</v>
      </c>
      <c r="H36" s="7">
        <v>82278</v>
      </c>
      <c r="I36" s="123">
        <v>3.1748286382186297</v>
      </c>
      <c r="J36" s="103">
        <v>290.45582238332577</v>
      </c>
      <c r="K36" s="127" t="s">
        <v>87</v>
      </c>
    </row>
    <row r="37" spans="2:11" x14ac:dyDescent="0.2">
      <c r="B37" s="103" t="s">
        <v>31</v>
      </c>
      <c r="C37" s="162">
        <v>1991</v>
      </c>
      <c r="D37" s="124">
        <v>552</v>
      </c>
      <c r="E37" s="7">
        <v>51308</v>
      </c>
      <c r="F37" s="7">
        <v>160847</v>
      </c>
      <c r="G37" s="7">
        <v>78334</v>
      </c>
      <c r="H37" s="7">
        <v>82513</v>
      </c>
      <c r="I37" s="123">
        <v>3.134930225305995</v>
      </c>
      <c r="J37" s="103">
        <v>291.38949275362319</v>
      </c>
      <c r="K37" s="127" t="s">
        <v>83</v>
      </c>
    </row>
    <row r="38" spans="2:11" x14ac:dyDescent="0.2">
      <c r="B38" s="103" t="s">
        <v>32</v>
      </c>
      <c r="C38" s="162">
        <v>1992</v>
      </c>
      <c r="D38" s="124">
        <v>552</v>
      </c>
      <c r="E38" s="7">
        <v>52078</v>
      </c>
      <c r="F38" s="7">
        <v>161679</v>
      </c>
      <c r="G38" s="7">
        <v>78750</v>
      </c>
      <c r="H38" s="7">
        <v>82929</v>
      </c>
      <c r="I38" s="123">
        <v>3.1045547064019354</v>
      </c>
      <c r="J38" s="103">
        <v>292.89673913043481</v>
      </c>
      <c r="K38" s="127" t="s">
        <v>83</v>
      </c>
    </row>
    <row r="39" spans="2:11" x14ac:dyDescent="0.2">
      <c r="B39" s="103" t="s">
        <v>33</v>
      </c>
      <c r="C39" s="162">
        <v>1993</v>
      </c>
      <c r="D39" s="124">
        <v>552</v>
      </c>
      <c r="E39" s="7">
        <v>52730</v>
      </c>
      <c r="F39" s="7">
        <v>162187</v>
      </c>
      <c r="G39" s="7">
        <v>79039</v>
      </c>
      <c r="H39" s="7">
        <v>83148</v>
      </c>
      <c r="I39" s="123">
        <v>3.0758012516593971</v>
      </c>
      <c r="J39" s="103">
        <v>293.81702898550725</v>
      </c>
      <c r="K39" s="127" t="s">
        <v>83</v>
      </c>
    </row>
    <row r="40" spans="2:11" x14ac:dyDescent="0.2">
      <c r="B40" s="103" t="s">
        <v>34</v>
      </c>
      <c r="C40" s="162">
        <v>1994</v>
      </c>
      <c r="D40" s="124">
        <v>552</v>
      </c>
      <c r="E40" s="7">
        <v>53450</v>
      </c>
      <c r="F40" s="7">
        <v>162912</v>
      </c>
      <c r="G40" s="7">
        <v>79522</v>
      </c>
      <c r="H40" s="7">
        <v>83390</v>
      </c>
      <c r="I40" s="123">
        <v>3.047932647333957</v>
      </c>
      <c r="J40" s="103">
        <v>295.13043478260869</v>
      </c>
      <c r="K40" s="127" t="s">
        <v>83</v>
      </c>
    </row>
    <row r="41" spans="2:11" x14ac:dyDescent="0.2">
      <c r="B41" s="103" t="s">
        <v>35</v>
      </c>
      <c r="C41" s="162">
        <v>1995</v>
      </c>
      <c r="D41" s="124">
        <v>552</v>
      </c>
      <c r="E41" s="7">
        <v>55706</v>
      </c>
      <c r="F41" s="7">
        <v>164207</v>
      </c>
      <c r="G41" s="7">
        <v>80475</v>
      </c>
      <c r="H41" s="7">
        <v>83732</v>
      </c>
      <c r="I41" s="123">
        <v>2.9477435105733671</v>
      </c>
      <c r="J41" s="103">
        <v>297.47644927536231</v>
      </c>
      <c r="K41" s="127" t="s">
        <v>88</v>
      </c>
    </row>
    <row r="42" spans="2:11" x14ac:dyDescent="0.2">
      <c r="B42" s="103" t="s">
        <v>36</v>
      </c>
      <c r="C42" s="162">
        <v>1996</v>
      </c>
      <c r="D42" s="124">
        <v>552</v>
      </c>
      <c r="E42" s="7">
        <v>57761</v>
      </c>
      <c r="F42" s="7">
        <v>164782</v>
      </c>
      <c r="G42" s="7">
        <v>80891</v>
      </c>
      <c r="H42" s="7">
        <v>83891</v>
      </c>
      <c r="I42" s="123">
        <v>2.8528245702117347</v>
      </c>
      <c r="J42" s="103">
        <v>298.518115942029</v>
      </c>
      <c r="K42" s="127" t="s">
        <v>83</v>
      </c>
    </row>
    <row r="43" spans="2:11" x14ac:dyDescent="0.2">
      <c r="B43" s="103" t="s">
        <v>37</v>
      </c>
      <c r="C43" s="162">
        <v>1997</v>
      </c>
      <c r="D43" s="124">
        <v>552</v>
      </c>
      <c r="E43" s="7">
        <v>59728</v>
      </c>
      <c r="F43" s="7">
        <v>165234</v>
      </c>
      <c r="G43" s="7">
        <v>81205</v>
      </c>
      <c r="H43" s="7">
        <v>84029</v>
      </c>
      <c r="I43" s="123">
        <v>2.7664412001071526</v>
      </c>
      <c r="J43" s="103">
        <v>299.33695652173913</v>
      </c>
      <c r="K43" s="127" t="s">
        <v>83</v>
      </c>
    </row>
    <row r="44" spans="2:11" x14ac:dyDescent="0.2">
      <c r="B44" s="103" t="s">
        <v>38</v>
      </c>
      <c r="C44" s="162">
        <v>1998</v>
      </c>
      <c r="D44" s="124">
        <v>552</v>
      </c>
      <c r="E44" s="7">
        <v>61493</v>
      </c>
      <c r="F44" s="7">
        <v>165922</v>
      </c>
      <c r="G44" s="7">
        <v>81593</v>
      </c>
      <c r="H44" s="7">
        <v>84329</v>
      </c>
      <c r="I44" s="123">
        <v>2.6982258143203293</v>
      </c>
      <c r="J44" s="103">
        <v>300.58333333333331</v>
      </c>
      <c r="K44" s="127" t="s">
        <v>83</v>
      </c>
    </row>
    <row r="45" spans="2:11" x14ac:dyDescent="0.2">
      <c r="B45" s="103" t="s">
        <v>39</v>
      </c>
      <c r="C45" s="162">
        <v>1999</v>
      </c>
      <c r="D45" s="124">
        <v>552</v>
      </c>
      <c r="E45" s="7">
        <v>62910</v>
      </c>
      <c r="F45" s="7">
        <v>166419</v>
      </c>
      <c r="G45" s="7">
        <v>81764</v>
      </c>
      <c r="H45" s="7">
        <v>84655</v>
      </c>
      <c r="I45" s="123">
        <v>2.6453505007153075</v>
      </c>
      <c r="J45" s="103">
        <v>301.48369565217394</v>
      </c>
      <c r="K45" s="127" t="s">
        <v>83</v>
      </c>
    </row>
    <row r="46" spans="2:11" x14ac:dyDescent="0.2">
      <c r="B46" s="103" t="s">
        <v>40</v>
      </c>
      <c r="C46" s="162">
        <v>2000</v>
      </c>
      <c r="D46" s="124">
        <v>552</v>
      </c>
      <c r="E46" s="7">
        <v>59519</v>
      </c>
      <c r="F46" s="7">
        <v>166568</v>
      </c>
      <c r="G46" s="7">
        <v>81811</v>
      </c>
      <c r="H46" s="7">
        <v>84757</v>
      </c>
      <c r="I46" s="123">
        <v>2.7985685243367664</v>
      </c>
      <c r="J46" s="103">
        <v>301.75362318840581</v>
      </c>
      <c r="K46" s="127" t="s">
        <v>89</v>
      </c>
    </row>
    <row r="47" spans="2:11" x14ac:dyDescent="0.2">
      <c r="B47" s="103" t="s">
        <v>41</v>
      </c>
      <c r="C47" s="162">
        <v>2001</v>
      </c>
      <c r="D47" s="124">
        <v>552</v>
      </c>
      <c r="E47" s="7">
        <v>60786</v>
      </c>
      <c r="F47" s="7">
        <v>166979</v>
      </c>
      <c r="G47" s="7">
        <v>82067</v>
      </c>
      <c r="H47" s="7">
        <v>84912</v>
      </c>
      <c r="I47" s="123">
        <v>2.7469976639357747</v>
      </c>
      <c r="J47" s="103">
        <v>302.49818840579712</v>
      </c>
      <c r="K47" s="127" t="s">
        <v>83</v>
      </c>
    </row>
    <row r="48" spans="2:11" x14ac:dyDescent="0.2">
      <c r="B48" s="103" t="s">
        <v>42</v>
      </c>
      <c r="C48" s="162">
        <v>2002</v>
      </c>
      <c r="D48" s="124">
        <v>552</v>
      </c>
      <c r="E48" s="7">
        <v>61534</v>
      </c>
      <c r="F48" s="7">
        <v>166493</v>
      </c>
      <c r="G48" s="7">
        <v>81734</v>
      </c>
      <c r="H48" s="7">
        <v>84759</v>
      </c>
      <c r="I48" s="123">
        <v>2.7057074137874997</v>
      </c>
      <c r="J48" s="103">
        <v>301.61775362318838</v>
      </c>
      <c r="K48" s="127" t="s">
        <v>83</v>
      </c>
    </row>
    <row r="49" spans="1:18" x14ac:dyDescent="0.2">
      <c r="B49" s="103" t="s">
        <v>43</v>
      </c>
      <c r="C49" s="162">
        <v>2003</v>
      </c>
      <c r="D49" s="124">
        <v>552</v>
      </c>
      <c r="E49" s="7">
        <v>62457</v>
      </c>
      <c r="F49" s="7">
        <v>166161</v>
      </c>
      <c r="G49" s="7">
        <v>81467</v>
      </c>
      <c r="H49" s="7">
        <v>84694</v>
      </c>
      <c r="I49" s="123">
        <v>2.6604063595753877</v>
      </c>
      <c r="J49" s="103">
        <v>301.01630434782606</v>
      </c>
      <c r="K49" s="127" t="s">
        <v>83</v>
      </c>
    </row>
    <row r="50" spans="1:18" ht="13.8" thickBot="1" x14ac:dyDescent="0.25">
      <c r="B50" s="121" t="s">
        <v>44</v>
      </c>
      <c r="C50" s="162">
        <v>2004</v>
      </c>
      <c r="D50" s="124">
        <v>552</v>
      </c>
      <c r="E50" s="7">
        <v>63490</v>
      </c>
      <c r="F50" s="7">
        <v>166282</v>
      </c>
      <c r="G50" s="7">
        <v>81556</v>
      </c>
      <c r="H50" s="7">
        <v>84726</v>
      </c>
      <c r="I50" s="123">
        <v>2.6190266183650968</v>
      </c>
      <c r="J50" s="121">
        <v>301.23550724637681</v>
      </c>
      <c r="K50" s="127" t="s">
        <v>83</v>
      </c>
    </row>
    <row r="51" spans="1:18" x14ac:dyDescent="0.2">
      <c r="B51" s="134"/>
      <c r="C51" s="135"/>
      <c r="D51" s="136"/>
      <c r="E51" s="137"/>
      <c r="F51" s="137"/>
      <c r="G51" s="137"/>
      <c r="H51" s="137"/>
      <c r="I51" s="138"/>
      <c r="J51" s="137"/>
      <c r="K51" s="139"/>
    </row>
    <row r="52" spans="1:18" x14ac:dyDescent="0.2">
      <c r="B52" s="16"/>
      <c r="C52" s="140"/>
      <c r="D52" s="14"/>
      <c r="E52" s="7"/>
      <c r="F52" s="7"/>
      <c r="G52" s="7"/>
      <c r="H52" s="7"/>
      <c r="I52" s="13"/>
      <c r="J52" s="7"/>
      <c r="K52" s="129"/>
    </row>
    <row r="53" spans="1:18" x14ac:dyDescent="0.2">
      <c r="B53" s="1" t="s">
        <v>90</v>
      </c>
      <c r="K53" s="141"/>
    </row>
    <row r="54" spans="1:18" ht="13.8" thickBot="1" x14ac:dyDescent="0.25">
      <c r="B54" s="7"/>
      <c r="C54" s="7"/>
      <c r="D54" s="7"/>
      <c r="E54" s="7"/>
      <c r="F54" s="7"/>
      <c r="G54" s="7"/>
      <c r="H54" s="7"/>
      <c r="I54" s="7"/>
      <c r="J54" s="7"/>
      <c r="K54" s="7" t="s">
        <v>11</v>
      </c>
    </row>
    <row r="55" spans="1:18" x14ac:dyDescent="0.2">
      <c r="A55" s="127"/>
      <c r="B55" s="175" t="s">
        <v>55</v>
      </c>
      <c r="C55" s="178" t="s">
        <v>56</v>
      </c>
      <c r="D55" s="178" t="s">
        <v>57</v>
      </c>
      <c r="E55" s="178" t="s">
        <v>59</v>
      </c>
      <c r="F55" s="170" t="s">
        <v>58</v>
      </c>
      <c r="G55" s="179"/>
      <c r="H55" s="179"/>
      <c r="I55" s="167" t="s">
        <v>64</v>
      </c>
      <c r="J55" s="167" t="s">
        <v>67</v>
      </c>
      <c r="K55" s="170" t="s">
        <v>66</v>
      </c>
      <c r="L55" s="127"/>
    </row>
    <row r="56" spans="1:18" x14ac:dyDescent="0.2">
      <c r="A56" s="127"/>
      <c r="B56" s="176"/>
      <c r="C56" s="168"/>
      <c r="D56" s="168"/>
      <c r="E56" s="168"/>
      <c r="F56" s="173" t="s">
        <v>61</v>
      </c>
      <c r="G56" s="173" t="s">
        <v>62</v>
      </c>
      <c r="H56" s="173" t="s">
        <v>63</v>
      </c>
      <c r="I56" s="168"/>
      <c r="J56" s="168"/>
      <c r="K56" s="171"/>
      <c r="L56" s="127"/>
    </row>
    <row r="57" spans="1:18" x14ac:dyDescent="0.2">
      <c r="A57" s="127"/>
      <c r="B57" s="177"/>
      <c r="C57" s="169"/>
      <c r="D57" s="169"/>
      <c r="E57" s="169" t="s">
        <v>59</v>
      </c>
      <c r="F57" s="174"/>
      <c r="G57" s="174" t="s">
        <v>62</v>
      </c>
      <c r="H57" s="174" t="s">
        <v>63</v>
      </c>
      <c r="I57" s="169"/>
      <c r="J57" s="169"/>
      <c r="K57" s="172"/>
      <c r="L57" s="127"/>
    </row>
    <row r="58" spans="1:18" x14ac:dyDescent="0.2">
      <c r="A58" s="127"/>
      <c r="B58" s="4"/>
      <c r="C58" s="142"/>
      <c r="D58" s="151" t="s">
        <v>71</v>
      </c>
      <c r="E58" s="151" t="s">
        <v>70</v>
      </c>
      <c r="F58" s="151" t="s">
        <v>69</v>
      </c>
      <c r="G58" s="151" t="s">
        <v>69</v>
      </c>
      <c r="H58" s="151" t="s">
        <v>69</v>
      </c>
      <c r="I58" s="151" t="s">
        <v>69</v>
      </c>
      <c r="J58" s="152" t="s">
        <v>68</v>
      </c>
      <c r="K58" s="7"/>
    </row>
    <row r="59" spans="1:18" x14ac:dyDescent="0.2">
      <c r="B59" s="103" t="s">
        <v>45</v>
      </c>
      <c r="C59" s="162">
        <v>2005</v>
      </c>
      <c r="D59" s="124">
        <v>552</v>
      </c>
      <c r="E59" s="7">
        <v>59858</v>
      </c>
      <c r="F59" s="7">
        <v>163651</v>
      </c>
      <c r="G59" s="7">
        <v>79770</v>
      </c>
      <c r="H59" s="7">
        <v>83881</v>
      </c>
      <c r="I59" s="123">
        <v>2.7339871028099836</v>
      </c>
      <c r="J59" s="103">
        <v>296.46920289855075</v>
      </c>
      <c r="K59" s="127" t="s">
        <v>1127</v>
      </c>
    </row>
    <row r="60" spans="1:18" x14ac:dyDescent="0.2">
      <c r="B60" s="103" t="s">
        <v>46</v>
      </c>
      <c r="C60" s="162">
        <v>2006</v>
      </c>
      <c r="D60" s="124">
        <v>552</v>
      </c>
      <c r="E60" s="7">
        <v>61958</v>
      </c>
      <c r="F60" s="7">
        <v>163211</v>
      </c>
      <c r="G60" s="7">
        <v>79539</v>
      </c>
      <c r="H60" s="7">
        <v>83672</v>
      </c>
      <c r="I60" s="123">
        <v>2.6342199554536943</v>
      </c>
      <c r="J60" s="103">
        <v>295.67210144927537</v>
      </c>
      <c r="K60" s="127" t="s">
        <v>83</v>
      </c>
    </row>
    <row r="61" spans="1:18" x14ac:dyDescent="0.2">
      <c r="B61" s="103" t="s">
        <v>47</v>
      </c>
      <c r="C61" s="162">
        <v>2007</v>
      </c>
      <c r="D61" s="124">
        <v>552</v>
      </c>
      <c r="E61" s="7">
        <v>60913</v>
      </c>
      <c r="F61" s="7">
        <v>162260</v>
      </c>
      <c r="G61" s="7">
        <v>79022</v>
      </c>
      <c r="H61" s="7">
        <v>83238</v>
      </c>
      <c r="I61" s="123">
        <v>2.6637991890072725</v>
      </c>
      <c r="J61" s="103">
        <v>293.94927536231882</v>
      </c>
      <c r="K61" s="127" t="s">
        <v>83</v>
      </c>
      <c r="R61" s="143"/>
    </row>
    <row r="62" spans="1:18" x14ac:dyDescent="0.2">
      <c r="B62" s="103" t="s">
        <v>48</v>
      </c>
      <c r="C62" s="162">
        <v>2008</v>
      </c>
      <c r="D62" s="124">
        <v>552</v>
      </c>
      <c r="E62" s="7">
        <v>60952</v>
      </c>
      <c r="F62" s="7">
        <v>161236</v>
      </c>
      <c r="G62" s="7">
        <v>78447</v>
      </c>
      <c r="H62" s="7">
        <v>82789</v>
      </c>
      <c r="I62" s="123">
        <v>2.645294658091613</v>
      </c>
      <c r="J62" s="103">
        <v>292.09420289855075</v>
      </c>
      <c r="K62" s="127" t="s">
        <v>83</v>
      </c>
    </row>
    <row r="63" spans="1:18" x14ac:dyDescent="0.2">
      <c r="B63" s="103" t="s">
        <v>49</v>
      </c>
      <c r="C63" s="162">
        <v>2009</v>
      </c>
      <c r="D63" s="124">
        <v>552</v>
      </c>
      <c r="E63" s="7">
        <v>60886</v>
      </c>
      <c r="F63" s="7">
        <v>159941</v>
      </c>
      <c r="G63" s="7">
        <v>77743</v>
      </c>
      <c r="H63" s="7">
        <v>82198</v>
      </c>
      <c r="I63" s="123">
        <v>2.6268928817790624</v>
      </c>
      <c r="J63" s="103">
        <v>289.74818840579712</v>
      </c>
      <c r="K63" s="127" t="s">
        <v>83</v>
      </c>
    </row>
    <row r="64" spans="1:18" x14ac:dyDescent="0.2">
      <c r="B64" s="103" t="s">
        <v>50</v>
      </c>
      <c r="C64" s="162">
        <v>2010</v>
      </c>
      <c r="D64" s="124">
        <v>552</v>
      </c>
      <c r="E64" s="7">
        <v>60660</v>
      </c>
      <c r="F64" s="7">
        <v>159597</v>
      </c>
      <c r="G64" s="7">
        <v>77589</v>
      </c>
      <c r="H64" s="7">
        <v>82008</v>
      </c>
      <c r="I64" s="123">
        <v>2.6310089020771512</v>
      </c>
      <c r="J64" s="103">
        <v>289.125</v>
      </c>
      <c r="K64" s="127" t="s">
        <v>1128</v>
      </c>
    </row>
    <row r="65" spans="2:11" x14ac:dyDescent="0.2">
      <c r="B65" s="103" t="s">
        <v>51</v>
      </c>
      <c r="C65" s="162">
        <v>2011</v>
      </c>
      <c r="D65" s="124">
        <v>552</v>
      </c>
      <c r="E65" s="7">
        <v>61231</v>
      </c>
      <c r="F65" s="7">
        <v>159137</v>
      </c>
      <c r="G65" s="7">
        <v>77349</v>
      </c>
      <c r="H65" s="7">
        <v>81788</v>
      </c>
      <c r="I65" s="123">
        <v>2.5989613104473226</v>
      </c>
      <c r="J65" s="103">
        <v>288.29166666666669</v>
      </c>
      <c r="K65" s="127" t="s">
        <v>83</v>
      </c>
    </row>
    <row r="66" spans="2:11" x14ac:dyDescent="0.2">
      <c r="B66" s="103" t="s">
        <v>52</v>
      </c>
      <c r="C66" s="162">
        <v>2012</v>
      </c>
      <c r="D66" s="124">
        <v>552</v>
      </c>
      <c r="E66" s="7">
        <v>61687</v>
      </c>
      <c r="F66" s="7">
        <v>158548</v>
      </c>
      <c r="G66" s="7">
        <v>77098</v>
      </c>
      <c r="H66" s="7">
        <v>81450</v>
      </c>
      <c r="I66" s="123">
        <v>2.5702011769092352</v>
      </c>
      <c r="J66" s="103">
        <v>287.22463768115944</v>
      </c>
      <c r="K66" s="127" t="s">
        <v>83</v>
      </c>
    </row>
    <row r="67" spans="2:11" x14ac:dyDescent="0.2">
      <c r="B67" s="103" t="s">
        <v>53</v>
      </c>
      <c r="C67" s="162">
        <v>2013</v>
      </c>
      <c r="D67" s="124">
        <v>552</v>
      </c>
      <c r="E67" s="7">
        <v>61882</v>
      </c>
      <c r="F67" s="7">
        <v>157551</v>
      </c>
      <c r="G67" s="7">
        <v>76633</v>
      </c>
      <c r="H67" s="7">
        <v>80918</v>
      </c>
      <c r="I67" s="123">
        <v>2.5459907566012734</v>
      </c>
      <c r="J67" s="103">
        <v>285.41847826086956</v>
      </c>
      <c r="K67" s="127" t="s">
        <v>83</v>
      </c>
    </row>
    <row r="68" spans="2:11" x14ac:dyDescent="0.2">
      <c r="B68" s="103" t="s">
        <v>54</v>
      </c>
      <c r="C68" s="162">
        <v>2014</v>
      </c>
      <c r="D68" s="124">
        <v>552.04</v>
      </c>
      <c r="E68" s="7">
        <v>62240</v>
      </c>
      <c r="F68" s="7">
        <v>156852</v>
      </c>
      <c r="G68" s="7">
        <v>76415</v>
      </c>
      <c r="H68" s="7">
        <v>80437</v>
      </c>
      <c r="I68" s="123">
        <v>2.5201156812339334</v>
      </c>
      <c r="J68" s="103">
        <v>284.1315846677777</v>
      </c>
      <c r="K68" s="127" t="s">
        <v>83</v>
      </c>
    </row>
    <row r="69" spans="2:11" x14ac:dyDescent="0.2">
      <c r="B69" s="103" t="s">
        <v>780</v>
      </c>
      <c r="C69" s="162">
        <v>2015</v>
      </c>
      <c r="D69" s="124">
        <v>552.04</v>
      </c>
      <c r="E69" s="7">
        <v>62696</v>
      </c>
      <c r="F69" s="7">
        <v>156827</v>
      </c>
      <c r="G69" s="7">
        <v>76776</v>
      </c>
      <c r="H69" s="7">
        <v>80051</v>
      </c>
      <c r="I69" s="123">
        <v>2.5013876483348221</v>
      </c>
      <c r="J69" s="103">
        <v>284.08629809434103</v>
      </c>
      <c r="K69" s="127" t="s">
        <v>784</v>
      </c>
    </row>
    <row r="70" spans="2:11" x14ac:dyDescent="0.2">
      <c r="B70" s="103" t="s">
        <v>809</v>
      </c>
      <c r="C70" s="162">
        <v>2016</v>
      </c>
      <c r="D70" s="124">
        <v>552.04</v>
      </c>
      <c r="E70" s="7">
        <v>63145</v>
      </c>
      <c r="F70" s="7">
        <v>156383</v>
      </c>
      <c r="G70" s="7">
        <v>76552</v>
      </c>
      <c r="H70" s="7">
        <v>79831</v>
      </c>
      <c r="I70" s="123">
        <v>2.4765697996674323</v>
      </c>
      <c r="J70" s="103">
        <v>283.2820085501051</v>
      </c>
      <c r="K70" s="127" t="s">
        <v>83</v>
      </c>
    </row>
    <row r="71" spans="2:11" x14ac:dyDescent="0.2">
      <c r="B71" s="103" t="s">
        <v>852</v>
      </c>
      <c r="C71" s="162">
        <v>2017</v>
      </c>
      <c r="D71" s="124">
        <v>552.04</v>
      </c>
      <c r="E71" s="7">
        <v>63652</v>
      </c>
      <c r="F71" s="7">
        <v>155715</v>
      </c>
      <c r="G71" s="7">
        <v>76282</v>
      </c>
      <c r="H71" s="7">
        <v>79433</v>
      </c>
      <c r="I71" s="123">
        <v>2.4</v>
      </c>
      <c r="J71" s="103">
        <v>282.07195130700001</v>
      </c>
      <c r="K71" s="127" t="s">
        <v>83</v>
      </c>
    </row>
    <row r="72" spans="2:11" x14ac:dyDescent="0.2">
      <c r="B72" s="103" t="s">
        <v>876</v>
      </c>
      <c r="C72" s="162">
        <v>2018</v>
      </c>
      <c r="D72" s="124">
        <v>552.04</v>
      </c>
      <c r="E72" s="7">
        <v>64243</v>
      </c>
      <c r="F72" s="7">
        <v>155323</v>
      </c>
      <c r="G72" s="7">
        <v>76072</v>
      </c>
      <c r="H72" s="7">
        <v>79251</v>
      </c>
      <c r="I72" s="123">
        <v>2.4177420108027334</v>
      </c>
      <c r="J72" s="103">
        <v>281.36185783638871</v>
      </c>
      <c r="K72" s="127" t="s">
        <v>83</v>
      </c>
    </row>
    <row r="73" spans="2:11" x14ac:dyDescent="0.2">
      <c r="B73" s="103" t="s">
        <v>879</v>
      </c>
      <c r="C73" s="162">
        <v>2019</v>
      </c>
      <c r="D73" s="124">
        <v>552.04</v>
      </c>
      <c r="E73" s="7">
        <v>64511</v>
      </c>
      <c r="F73" s="7">
        <v>154201</v>
      </c>
      <c r="G73" s="7">
        <v>75545</v>
      </c>
      <c r="H73" s="7">
        <v>78656</v>
      </c>
      <c r="I73" s="123">
        <v>2.3903050000000001</v>
      </c>
      <c r="J73" s="103">
        <v>279.32938999999999</v>
      </c>
      <c r="K73" s="127" t="s">
        <v>83</v>
      </c>
    </row>
    <row r="74" spans="2:11" x14ac:dyDescent="0.2">
      <c r="B74" s="103" t="s">
        <v>881</v>
      </c>
      <c r="C74" s="162">
        <v>2020</v>
      </c>
      <c r="D74" s="124">
        <v>552.04</v>
      </c>
      <c r="E74" s="7">
        <v>64296</v>
      </c>
      <c r="F74" s="7">
        <v>154055</v>
      </c>
      <c r="G74" s="7">
        <v>75365</v>
      </c>
      <c r="H74" s="7">
        <v>78690</v>
      </c>
      <c r="I74" s="123">
        <v>2.4047420000000002</v>
      </c>
      <c r="J74" s="103">
        <v>279.06490000000002</v>
      </c>
      <c r="K74" s="127" t="s">
        <v>882</v>
      </c>
    </row>
    <row r="75" spans="2:11" x14ac:dyDescent="0.2">
      <c r="B75" s="103" t="s">
        <v>890</v>
      </c>
      <c r="C75" s="162">
        <v>2021</v>
      </c>
      <c r="D75" s="124">
        <v>552.04</v>
      </c>
      <c r="E75" s="7">
        <v>64823</v>
      </c>
      <c r="F75" s="7">
        <v>153145</v>
      </c>
      <c r="G75" s="7">
        <v>74985</v>
      </c>
      <c r="H75" s="7">
        <v>78160</v>
      </c>
      <c r="I75" s="123">
        <v>2.362510220137914</v>
      </c>
      <c r="J75" s="103">
        <v>277.41649155858272</v>
      </c>
      <c r="K75" s="127" t="s">
        <v>83</v>
      </c>
    </row>
    <row r="76" spans="2:11" x14ac:dyDescent="0.2">
      <c r="B76" s="103" t="s">
        <v>896</v>
      </c>
      <c r="C76" s="162">
        <v>2022</v>
      </c>
      <c r="D76" s="124">
        <v>552.04</v>
      </c>
      <c r="E76" s="7">
        <v>65348</v>
      </c>
      <c r="F76" s="7">
        <v>152188</v>
      </c>
      <c r="G76" s="7">
        <v>74551</v>
      </c>
      <c r="H76" s="7">
        <v>77637</v>
      </c>
      <c r="I76" s="123">
        <v>2.3288853522678581</v>
      </c>
      <c r="J76" s="103">
        <v>275.68292152742555</v>
      </c>
      <c r="K76" s="127" t="s">
        <v>83</v>
      </c>
    </row>
    <row r="77" spans="2:11" ht="13.8" thickBot="1" x14ac:dyDescent="0.25">
      <c r="B77" s="121" t="s">
        <v>898</v>
      </c>
      <c r="C77" s="163">
        <v>2023</v>
      </c>
      <c r="D77" s="125">
        <v>552.04</v>
      </c>
      <c r="E77" s="9">
        <v>65829</v>
      </c>
      <c r="F77" s="9">
        <v>151158</v>
      </c>
      <c r="G77" s="9">
        <v>74169</v>
      </c>
      <c r="H77" s="9">
        <v>76989</v>
      </c>
      <c r="I77" s="126">
        <f>SUM(F77/E77)</f>
        <v>2.2962220298044933</v>
      </c>
      <c r="J77" s="121">
        <f>F77/D77</f>
        <v>273.81711470183319</v>
      </c>
      <c r="K77" s="128" t="s">
        <v>83</v>
      </c>
    </row>
    <row r="78" spans="2:11" x14ac:dyDescent="0.2">
      <c r="B78" s="127" t="s">
        <v>897</v>
      </c>
      <c r="C78" s="127"/>
      <c r="D78" s="127"/>
      <c r="E78" s="127"/>
      <c r="F78" s="127"/>
      <c r="G78" s="127"/>
      <c r="H78" s="127"/>
      <c r="I78" s="127"/>
      <c r="J78" s="127"/>
      <c r="K78" s="127"/>
    </row>
  </sheetData>
  <mergeCells count="22">
    <mergeCell ref="I4:I6"/>
    <mergeCell ref="J4:J6"/>
    <mergeCell ref="K4:K6"/>
    <mergeCell ref="B4:B6"/>
    <mergeCell ref="C4:C6"/>
    <mergeCell ref="D4:D6"/>
    <mergeCell ref="E4:E6"/>
    <mergeCell ref="F4:H4"/>
    <mergeCell ref="F5:F6"/>
    <mergeCell ref="G5:G6"/>
    <mergeCell ref="H5:H6"/>
    <mergeCell ref="B55:B57"/>
    <mergeCell ref="C55:C57"/>
    <mergeCell ref="D55:D57"/>
    <mergeCell ref="E55:E57"/>
    <mergeCell ref="F55:H55"/>
    <mergeCell ref="J55:J57"/>
    <mergeCell ref="K55:K57"/>
    <mergeCell ref="F56:F57"/>
    <mergeCell ref="G56:G57"/>
    <mergeCell ref="H56:H57"/>
    <mergeCell ref="I55:I57"/>
  </mergeCells>
  <phoneticPr fontId="4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rgb="FFCCFFCC"/>
    <pageSetUpPr fitToPage="1"/>
  </sheetPr>
  <dimension ref="B2:Y64"/>
  <sheetViews>
    <sheetView topLeftCell="B31" zoomScaleSheetLayoutView="100" workbookViewId="0">
      <selection activeCell="B3" sqref="B3:K60"/>
    </sheetView>
  </sheetViews>
  <sheetFormatPr defaultColWidth="2.6640625" defaultRowHeight="13.2" x14ac:dyDescent="0.2"/>
  <cols>
    <col min="1" max="1" width="2.6640625" style="2"/>
    <col min="2" max="2" width="13.88671875" style="2" customWidth="1"/>
    <col min="3" max="6" width="9" style="2" customWidth="1"/>
    <col min="7" max="7" width="13.88671875" style="2" customWidth="1"/>
    <col min="8" max="10" width="9" style="2" customWidth="1"/>
    <col min="11" max="11" width="11.6640625" style="2" customWidth="1"/>
    <col min="12" max="12" width="0.44140625" style="2" customWidth="1"/>
    <col min="13" max="16384" width="2.6640625" style="2"/>
  </cols>
  <sheetData>
    <row r="2" spans="2:25" x14ac:dyDescent="0.2">
      <c r="B2" s="1" t="s">
        <v>528</v>
      </c>
    </row>
    <row r="3" spans="2:25" ht="13.8" thickBot="1" x14ac:dyDescent="0.25">
      <c r="J3" s="205">
        <v>44931</v>
      </c>
      <c r="K3" s="205"/>
      <c r="L3" s="102"/>
    </row>
    <row r="4" spans="2:25" x14ac:dyDescent="0.2">
      <c r="B4" s="175" t="s">
        <v>421</v>
      </c>
      <c r="C4" s="170" t="s">
        <v>59</v>
      </c>
      <c r="D4" s="230" t="s">
        <v>58</v>
      </c>
      <c r="E4" s="230"/>
      <c r="F4" s="226"/>
      <c r="G4" s="249" t="s">
        <v>421</v>
      </c>
      <c r="H4" s="170" t="s">
        <v>59</v>
      </c>
      <c r="I4" s="230" t="s">
        <v>58</v>
      </c>
      <c r="J4" s="230"/>
      <c r="K4" s="226"/>
    </row>
    <row r="5" spans="2:25" x14ac:dyDescent="0.2">
      <c r="B5" s="177"/>
      <c r="C5" s="172"/>
      <c r="D5" s="18" t="s">
        <v>94</v>
      </c>
      <c r="E5" s="18" t="s">
        <v>62</v>
      </c>
      <c r="F5" s="19" t="s">
        <v>63</v>
      </c>
      <c r="G5" s="250"/>
      <c r="H5" s="172"/>
      <c r="I5" s="18" t="s">
        <v>94</v>
      </c>
      <c r="J5" s="18" t="s">
        <v>62</v>
      </c>
      <c r="K5" s="19" t="s">
        <v>63</v>
      </c>
    </row>
    <row r="6" spans="2:25" x14ac:dyDescent="0.2">
      <c r="B6" s="4"/>
      <c r="C6" s="5" t="s">
        <v>70</v>
      </c>
      <c r="D6" s="5" t="s">
        <v>69</v>
      </c>
      <c r="E6" s="5" t="s">
        <v>69</v>
      </c>
      <c r="F6" s="5" t="s">
        <v>69</v>
      </c>
      <c r="G6" s="38"/>
      <c r="H6" s="5" t="s">
        <v>70</v>
      </c>
      <c r="I6" s="5" t="s">
        <v>69</v>
      </c>
      <c r="J6" s="5" t="s">
        <v>69</v>
      </c>
      <c r="K6" s="5" t="s">
        <v>69</v>
      </c>
    </row>
    <row r="7" spans="2:25" x14ac:dyDescent="0.2">
      <c r="B7" s="82" t="s">
        <v>60</v>
      </c>
      <c r="C7" s="7">
        <v>69634</v>
      </c>
      <c r="D7" s="7">
        <v>152829</v>
      </c>
      <c r="E7" s="7">
        <v>75034</v>
      </c>
      <c r="F7" s="7">
        <v>77795</v>
      </c>
      <c r="G7" s="67" t="s">
        <v>476</v>
      </c>
      <c r="H7" s="7">
        <v>1021</v>
      </c>
      <c r="I7" s="7">
        <v>2392</v>
      </c>
      <c r="J7" s="7">
        <v>1174</v>
      </c>
      <c r="K7" s="7">
        <v>1218</v>
      </c>
      <c r="S7" s="7"/>
      <c r="T7" s="7"/>
    </row>
    <row r="8" spans="2:25" x14ac:dyDescent="0.2">
      <c r="B8" s="22" t="s">
        <v>438</v>
      </c>
      <c r="C8" s="7">
        <v>189</v>
      </c>
      <c r="D8" s="75">
        <v>351</v>
      </c>
      <c r="E8" s="7">
        <v>172</v>
      </c>
      <c r="F8" s="7">
        <v>179</v>
      </c>
      <c r="G8" s="67" t="s">
        <v>498</v>
      </c>
      <c r="H8" s="7">
        <v>1542</v>
      </c>
      <c r="I8" s="7">
        <v>3636</v>
      </c>
      <c r="J8" s="7">
        <v>1767</v>
      </c>
      <c r="K8" s="7">
        <v>1869</v>
      </c>
      <c r="S8" s="7"/>
      <c r="T8" s="7"/>
      <c r="W8" s="7"/>
      <c r="X8" s="7"/>
      <c r="Y8" s="7"/>
    </row>
    <row r="9" spans="2:25" x14ac:dyDescent="0.2">
      <c r="B9" s="22" t="s">
        <v>439</v>
      </c>
      <c r="C9" s="7">
        <v>329</v>
      </c>
      <c r="D9" s="75">
        <v>602</v>
      </c>
      <c r="E9" s="7">
        <v>316</v>
      </c>
      <c r="F9" s="7">
        <v>286</v>
      </c>
      <c r="G9" s="67" t="s">
        <v>499</v>
      </c>
      <c r="H9" s="7">
        <v>2900</v>
      </c>
      <c r="I9" s="7">
        <v>6716</v>
      </c>
      <c r="J9" s="7">
        <v>3265</v>
      </c>
      <c r="K9" s="7">
        <v>3451</v>
      </c>
      <c r="S9" s="7"/>
      <c r="T9" s="7"/>
      <c r="W9" s="7"/>
      <c r="X9" s="7"/>
      <c r="Y9" s="7"/>
    </row>
    <row r="10" spans="2:25" x14ac:dyDescent="0.2">
      <c r="B10" s="22" t="s">
        <v>440</v>
      </c>
      <c r="C10" s="7">
        <v>186</v>
      </c>
      <c r="D10" s="75">
        <v>330</v>
      </c>
      <c r="E10" s="7">
        <v>159</v>
      </c>
      <c r="F10" s="7">
        <v>171</v>
      </c>
      <c r="G10" s="67" t="s">
        <v>500</v>
      </c>
      <c r="H10" s="7">
        <v>2179</v>
      </c>
      <c r="I10" s="7">
        <v>4841</v>
      </c>
      <c r="J10" s="7">
        <v>2387</v>
      </c>
      <c r="K10" s="7">
        <v>2454</v>
      </c>
      <c r="S10" s="7"/>
      <c r="T10" s="7"/>
      <c r="W10" s="7"/>
      <c r="X10" s="7"/>
      <c r="Y10" s="7"/>
    </row>
    <row r="11" spans="2:25" x14ac:dyDescent="0.2">
      <c r="B11" s="22" t="s">
        <v>441</v>
      </c>
      <c r="C11" s="7">
        <v>720</v>
      </c>
      <c r="D11" s="75">
        <v>1316</v>
      </c>
      <c r="E11" s="7">
        <v>660</v>
      </c>
      <c r="F11" s="7">
        <v>656</v>
      </c>
      <c r="G11" s="67" t="s">
        <v>501</v>
      </c>
      <c r="H11" s="7">
        <v>1573</v>
      </c>
      <c r="I11" s="7">
        <v>3456</v>
      </c>
      <c r="J11" s="7">
        <v>1701</v>
      </c>
      <c r="K11" s="7">
        <v>1755</v>
      </c>
      <c r="S11" s="7"/>
      <c r="T11" s="7"/>
      <c r="W11" s="7"/>
      <c r="X11" s="7"/>
      <c r="Y11" s="7"/>
    </row>
    <row r="12" spans="2:25" x14ac:dyDescent="0.2">
      <c r="B12" s="22" t="s">
        <v>442</v>
      </c>
      <c r="C12" s="7">
        <v>369</v>
      </c>
      <c r="D12" s="75">
        <v>709</v>
      </c>
      <c r="E12" s="7">
        <v>365</v>
      </c>
      <c r="F12" s="7">
        <v>344</v>
      </c>
      <c r="G12" s="67" t="s">
        <v>502</v>
      </c>
      <c r="H12" s="7">
        <v>175</v>
      </c>
      <c r="I12" s="7">
        <v>404</v>
      </c>
      <c r="J12" s="7">
        <v>196</v>
      </c>
      <c r="K12" s="7">
        <v>208</v>
      </c>
      <c r="S12" s="7"/>
      <c r="T12" s="7"/>
      <c r="W12" s="7"/>
      <c r="X12" s="7"/>
      <c r="Y12" s="7"/>
    </row>
    <row r="13" spans="2:25" x14ac:dyDescent="0.2">
      <c r="B13" s="22" t="s">
        <v>422</v>
      </c>
      <c r="C13" s="7">
        <v>350</v>
      </c>
      <c r="D13" s="75">
        <v>652</v>
      </c>
      <c r="E13" s="7">
        <v>341</v>
      </c>
      <c r="F13" s="7">
        <v>311</v>
      </c>
      <c r="G13" s="67" t="s">
        <v>105</v>
      </c>
      <c r="H13" s="7">
        <v>644</v>
      </c>
      <c r="I13" s="7">
        <v>1437</v>
      </c>
      <c r="J13" s="7">
        <v>701</v>
      </c>
      <c r="K13" s="7">
        <v>736</v>
      </c>
      <c r="S13" s="7"/>
      <c r="T13" s="7"/>
      <c r="W13" s="7"/>
      <c r="X13" s="7"/>
      <c r="Y13" s="7"/>
    </row>
    <row r="14" spans="2:25" x14ac:dyDescent="0.2">
      <c r="B14" s="22" t="s">
        <v>423</v>
      </c>
      <c r="C14" s="7">
        <v>411</v>
      </c>
      <c r="D14" s="75">
        <v>776</v>
      </c>
      <c r="E14" s="7">
        <v>378</v>
      </c>
      <c r="F14" s="7">
        <v>398</v>
      </c>
      <c r="G14" s="67" t="s">
        <v>503</v>
      </c>
      <c r="H14" s="7">
        <v>37</v>
      </c>
      <c r="I14" s="7">
        <v>76</v>
      </c>
      <c r="J14" s="7">
        <v>43</v>
      </c>
      <c r="K14" s="7">
        <v>33</v>
      </c>
      <c r="S14" s="7"/>
      <c r="T14" s="7"/>
      <c r="W14" s="7"/>
      <c r="X14" s="7"/>
      <c r="Y14" s="7"/>
    </row>
    <row r="15" spans="2:25" x14ac:dyDescent="0.2">
      <c r="B15" s="22" t="s">
        <v>443</v>
      </c>
      <c r="C15" s="7">
        <v>695</v>
      </c>
      <c r="D15" s="75">
        <v>1353</v>
      </c>
      <c r="E15" s="7">
        <v>680</v>
      </c>
      <c r="F15" s="7">
        <v>673</v>
      </c>
      <c r="G15" s="67" t="s">
        <v>504</v>
      </c>
      <c r="H15" s="7">
        <v>734</v>
      </c>
      <c r="I15" s="7">
        <v>1776</v>
      </c>
      <c r="J15" s="7">
        <v>879</v>
      </c>
      <c r="K15" s="7">
        <v>897</v>
      </c>
      <c r="S15" s="7"/>
      <c r="T15" s="7"/>
      <c r="W15" s="7"/>
      <c r="X15" s="7"/>
      <c r="Y15" s="7"/>
    </row>
    <row r="16" spans="2:25" x14ac:dyDescent="0.2">
      <c r="B16" s="22" t="s">
        <v>444</v>
      </c>
      <c r="C16" s="7">
        <v>200</v>
      </c>
      <c r="D16" s="75">
        <v>424</v>
      </c>
      <c r="E16" s="7">
        <v>216</v>
      </c>
      <c r="F16" s="7">
        <v>208</v>
      </c>
      <c r="G16" s="67" t="s">
        <v>505</v>
      </c>
      <c r="H16" s="7">
        <v>786</v>
      </c>
      <c r="I16" s="7">
        <v>1857</v>
      </c>
      <c r="J16" s="7">
        <v>937</v>
      </c>
      <c r="K16" s="7">
        <v>920</v>
      </c>
      <c r="S16" s="7"/>
      <c r="T16" s="7"/>
      <c r="W16" s="7"/>
      <c r="X16" s="7"/>
      <c r="Y16" s="7"/>
    </row>
    <row r="17" spans="2:25" x14ac:dyDescent="0.2">
      <c r="B17" s="22" t="s">
        <v>445</v>
      </c>
      <c r="C17" s="7">
        <v>110</v>
      </c>
      <c r="D17" s="75">
        <v>207</v>
      </c>
      <c r="E17" s="7">
        <v>94</v>
      </c>
      <c r="F17" s="7">
        <v>113</v>
      </c>
      <c r="G17" s="67" t="s">
        <v>506</v>
      </c>
      <c r="H17" s="7">
        <v>760</v>
      </c>
      <c r="I17" s="7">
        <v>1417</v>
      </c>
      <c r="J17" s="7">
        <v>705</v>
      </c>
      <c r="K17" s="7">
        <v>712</v>
      </c>
      <c r="S17" s="7"/>
      <c r="T17" s="7"/>
      <c r="W17" s="7"/>
      <c r="X17" s="7"/>
      <c r="Y17" s="7"/>
    </row>
    <row r="18" spans="2:25" x14ac:dyDescent="0.2">
      <c r="B18" s="22" t="s">
        <v>446</v>
      </c>
      <c r="C18" s="7">
        <v>147</v>
      </c>
      <c r="D18" s="75">
        <v>284</v>
      </c>
      <c r="E18" s="7">
        <v>143</v>
      </c>
      <c r="F18" s="7">
        <v>141</v>
      </c>
      <c r="G18" s="67" t="s">
        <v>507</v>
      </c>
      <c r="H18" s="7">
        <v>731</v>
      </c>
      <c r="I18" s="7">
        <v>1518</v>
      </c>
      <c r="J18" s="7">
        <v>778</v>
      </c>
      <c r="K18" s="7">
        <v>740</v>
      </c>
      <c r="S18" s="7"/>
      <c r="T18" s="7"/>
      <c r="W18" s="7"/>
      <c r="X18" s="7"/>
      <c r="Y18" s="7"/>
    </row>
    <row r="19" spans="2:25" x14ac:dyDescent="0.2">
      <c r="B19" s="22" t="s">
        <v>447</v>
      </c>
      <c r="C19" s="7">
        <v>288</v>
      </c>
      <c r="D19" s="75">
        <v>732</v>
      </c>
      <c r="E19" s="7">
        <v>352</v>
      </c>
      <c r="F19" s="7">
        <v>380</v>
      </c>
      <c r="G19" s="67" t="s">
        <v>508</v>
      </c>
      <c r="H19" s="7">
        <v>1201</v>
      </c>
      <c r="I19" s="7">
        <v>2777</v>
      </c>
      <c r="J19" s="7">
        <v>1356</v>
      </c>
      <c r="K19" s="7">
        <v>1421</v>
      </c>
      <c r="S19" s="7"/>
      <c r="T19" s="7"/>
      <c r="W19" s="7"/>
      <c r="X19" s="7"/>
      <c r="Y19" s="7"/>
    </row>
    <row r="20" spans="2:25" x14ac:dyDescent="0.2">
      <c r="B20" s="22" t="s">
        <v>448</v>
      </c>
      <c r="C20" s="7">
        <v>294</v>
      </c>
      <c r="D20" s="75">
        <v>574</v>
      </c>
      <c r="E20" s="7">
        <v>283</v>
      </c>
      <c r="F20" s="7">
        <v>291</v>
      </c>
      <c r="G20" s="67" t="s">
        <v>509</v>
      </c>
      <c r="H20" s="7">
        <v>924</v>
      </c>
      <c r="I20" s="7">
        <v>2134</v>
      </c>
      <c r="J20" s="7">
        <v>1031</v>
      </c>
      <c r="K20" s="7">
        <v>1103</v>
      </c>
      <c r="S20" s="7"/>
      <c r="T20" s="7"/>
      <c r="W20" s="7"/>
      <c r="X20" s="7"/>
      <c r="Y20" s="7"/>
    </row>
    <row r="21" spans="2:25" x14ac:dyDescent="0.2">
      <c r="B21" s="22" t="s">
        <v>449</v>
      </c>
      <c r="C21" s="7">
        <v>133</v>
      </c>
      <c r="D21" s="75">
        <v>221</v>
      </c>
      <c r="E21" s="7">
        <v>114</v>
      </c>
      <c r="F21" s="7">
        <v>107</v>
      </c>
      <c r="G21" s="67" t="s">
        <v>510</v>
      </c>
      <c r="H21" s="7">
        <v>316</v>
      </c>
      <c r="I21" s="7">
        <v>738</v>
      </c>
      <c r="J21" s="7">
        <v>347</v>
      </c>
      <c r="K21" s="7">
        <v>391</v>
      </c>
      <c r="S21" s="7"/>
      <c r="T21" s="7"/>
      <c r="W21" s="7"/>
      <c r="X21" s="7"/>
      <c r="Y21" s="7"/>
    </row>
    <row r="22" spans="2:25" x14ac:dyDescent="0.2">
      <c r="B22" s="22" t="s">
        <v>450</v>
      </c>
      <c r="C22" s="7">
        <v>122</v>
      </c>
      <c r="D22" s="75">
        <v>253</v>
      </c>
      <c r="E22" s="7">
        <v>119</v>
      </c>
      <c r="F22" s="7">
        <v>134</v>
      </c>
      <c r="G22" s="67" t="s">
        <v>511</v>
      </c>
      <c r="H22" s="7">
        <v>698</v>
      </c>
      <c r="I22" s="7">
        <v>1519</v>
      </c>
      <c r="J22" s="7">
        <v>772</v>
      </c>
      <c r="K22" s="7">
        <v>747</v>
      </c>
      <c r="S22" s="7"/>
      <c r="T22" s="7"/>
      <c r="W22" s="7"/>
      <c r="X22" s="7"/>
      <c r="Y22" s="7"/>
    </row>
    <row r="23" spans="2:25" x14ac:dyDescent="0.2">
      <c r="B23" s="22" t="s">
        <v>451</v>
      </c>
      <c r="C23" s="7">
        <v>239</v>
      </c>
      <c r="D23" s="75">
        <v>467</v>
      </c>
      <c r="E23" s="7">
        <v>230</v>
      </c>
      <c r="F23" s="7">
        <v>237</v>
      </c>
      <c r="G23" s="67" t="s">
        <v>512</v>
      </c>
      <c r="H23" s="7">
        <v>260</v>
      </c>
      <c r="I23" s="7">
        <v>618</v>
      </c>
      <c r="J23" s="7">
        <v>307</v>
      </c>
      <c r="K23" s="7">
        <v>311</v>
      </c>
      <c r="S23" s="7"/>
      <c r="T23" s="7"/>
      <c r="W23" s="7"/>
      <c r="X23" s="7"/>
      <c r="Y23" s="7"/>
    </row>
    <row r="24" spans="2:25" x14ac:dyDescent="0.2">
      <c r="B24" s="22" t="s">
        <v>452</v>
      </c>
      <c r="C24" s="7">
        <v>616</v>
      </c>
      <c r="D24" s="75">
        <v>1194</v>
      </c>
      <c r="E24" s="7">
        <v>567</v>
      </c>
      <c r="F24" s="7">
        <v>627</v>
      </c>
      <c r="G24" s="67" t="s">
        <v>513</v>
      </c>
      <c r="H24" s="7">
        <v>440</v>
      </c>
      <c r="I24" s="7">
        <v>1112</v>
      </c>
      <c r="J24" s="7">
        <v>544</v>
      </c>
      <c r="K24" s="7">
        <v>568</v>
      </c>
      <c r="S24" s="7"/>
      <c r="T24" s="7"/>
      <c r="W24" s="7"/>
      <c r="X24" s="7"/>
      <c r="Y24" s="7"/>
    </row>
    <row r="25" spans="2:25" x14ac:dyDescent="0.2">
      <c r="B25" s="22" t="s">
        <v>453</v>
      </c>
      <c r="C25" s="7">
        <v>439</v>
      </c>
      <c r="D25" s="75">
        <v>830</v>
      </c>
      <c r="E25" s="7">
        <v>367</v>
      </c>
      <c r="F25" s="7">
        <v>463</v>
      </c>
      <c r="G25" s="67" t="s">
        <v>514</v>
      </c>
      <c r="H25" s="7">
        <v>177</v>
      </c>
      <c r="I25" s="7">
        <v>458</v>
      </c>
      <c r="J25" s="7">
        <v>217</v>
      </c>
      <c r="K25" s="7">
        <v>241</v>
      </c>
      <c r="S25" s="7"/>
      <c r="T25" s="7"/>
      <c r="W25" s="7"/>
      <c r="X25" s="7"/>
      <c r="Y25" s="7"/>
    </row>
    <row r="26" spans="2:25" x14ac:dyDescent="0.2">
      <c r="B26" s="22" t="s">
        <v>454</v>
      </c>
      <c r="C26" s="7">
        <v>532</v>
      </c>
      <c r="D26" s="75">
        <v>1103</v>
      </c>
      <c r="E26" s="7">
        <v>545</v>
      </c>
      <c r="F26" s="7">
        <v>558</v>
      </c>
      <c r="G26" s="67" t="s">
        <v>515</v>
      </c>
      <c r="H26" s="7">
        <v>153</v>
      </c>
      <c r="I26" s="7">
        <v>381</v>
      </c>
      <c r="J26" s="7">
        <v>185</v>
      </c>
      <c r="K26" s="7">
        <v>196</v>
      </c>
      <c r="S26" s="7"/>
      <c r="T26" s="7"/>
      <c r="W26" s="7"/>
      <c r="X26" s="7"/>
      <c r="Y26" s="7"/>
    </row>
    <row r="27" spans="2:25" x14ac:dyDescent="0.2">
      <c r="B27" s="22" t="s">
        <v>455</v>
      </c>
      <c r="C27" s="7">
        <v>352</v>
      </c>
      <c r="D27" s="75">
        <v>690</v>
      </c>
      <c r="E27" s="7">
        <v>335</v>
      </c>
      <c r="F27" s="7">
        <v>355</v>
      </c>
      <c r="G27" s="67" t="s">
        <v>516</v>
      </c>
      <c r="H27" s="7">
        <v>438</v>
      </c>
      <c r="I27" s="7">
        <v>1004</v>
      </c>
      <c r="J27" s="7">
        <v>512</v>
      </c>
      <c r="K27" s="7">
        <v>492</v>
      </c>
      <c r="S27" s="7"/>
      <c r="T27" s="7"/>
      <c r="W27" s="7"/>
      <c r="X27" s="7"/>
      <c r="Y27" s="7"/>
    </row>
    <row r="28" spans="2:25" x14ac:dyDescent="0.2">
      <c r="B28" s="22" t="s">
        <v>456</v>
      </c>
      <c r="C28" s="7">
        <v>402</v>
      </c>
      <c r="D28" s="75">
        <v>768</v>
      </c>
      <c r="E28" s="7">
        <v>392</v>
      </c>
      <c r="F28" s="7">
        <v>376</v>
      </c>
      <c r="G28" s="67" t="s">
        <v>477</v>
      </c>
      <c r="H28" s="7">
        <v>286</v>
      </c>
      <c r="I28" s="7">
        <v>692</v>
      </c>
      <c r="J28" s="7">
        <v>340</v>
      </c>
      <c r="K28" s="7">
        <v>352</v>
      </c>
      <c r="S28" s="7"/>
      <c r="T28" s="7"/>
      <c r="W28" s="7"/>
      <c r="X28" s="7"/>
      <c r="Y28" s="7"/>
    </row>
    <row r="29" spans="2:25" x14ac:dyDescent="0.2">
      <c r="B29" s="22" t="s">
        <v>457</v>
      </c>
      <c r="C29" s="7">
        <v>273</v>
      </c>
      <c r="D29" s="75">
        <v>526</v>
      </c>
      <c r="E29" s="7">
        <v>262</v>
      </c>
      <c r="F29" s="7">
        <v>264</v>
      </c>
      <c r="G29" s="67" t="s">
        <v>517</v>
      </c>
      <c r="H29" s="7">
        <v>89</v>
      </c>
      <c r="I29" s="7">
        <v>204</v>
      </c>
      <c r="J29" s="7">
        <v>104</v>
      </c>
      <c r="K29" s="7">
        <v>100</v>
      </c>
      <c r="S29" s="7"/>
      <c r="T29" s="7"/>
      <c r="W29" s="7"/>
      <c r="X29" s="7"/>
      <c r="Y29" s="7"/>
    </row>
    <row r="30" spans="2:25" x14ac:dyDescent="0.2">
      <c r="B30" s="22" t="s">
        <v>424</v>
      </c>
      <c r="C30" s="7">
        <v>204</v>
      </c>
      <c r="D30" s="75">
        <v>394</v>
      </c>
      <c r="E30" s="7">
        <v>189</v>
      </c>
      <c r="F30" s="7">
        <v>205</v>
      </c>
      <c r="G30" s="67" t="s">
        <v>518</v>
      </c>
      <c r="H30" s="7">
        <v>42</v>
      </c>
      <c r="I30" s="7">
        <v>65</v>
      </c>
      <c r="J30" s="7">
        <v>32</v>
      </c>
      <c r="K30" s="7">
        <v>33</v>
      </c>
      <c r="S30" s="7"/>
      <c r="T30" s="7"/>
      <c r="W30" s="7"/>
      <c r="X30" s="7"/>
      <c r="Y30" s="7"/>
    </row>
    <row r="31" spans="2:25" x14ac:dyDescent="0.2">
      <c r="B31" s="22" t="s">
        <v>425</v>
      </c>
      <c r="C31" s="7">
        <v>226</v>
      </c>
      <c r="D31" s="75">
        <v>482</v>
      </c>
      <c r="E31" s="7">
        <v>228</v>
      </c>
      <c r="F31" s="7">
        <v>254</v>
      </c>
      <c r="G31" s="67" t="s">
        <v>519</v>
      </c>
      <c r="H31" s="7">
        <v>606</v>
      </c>
      <c r="I31" s="7">
        <v>1215</v>
      </c>
      <c r="J31" s="7">
        <v>556</v>
      </c>
      <c r="K31" s="7">
        <v>659</v>
      </c>
      <c r="S31" s="7"/>
      <c r="T31" s="7"/>
      <c r="W31" s="7"/>
      <c r="X31" s="7"/>
      <c r="Y31" s="7"/>
    </row>
    <row r="32" spans="2:25" x14ac:dyDescent="0.2">
      <c r="B32" s="22" t="s">
        <v>426</v>
      </c>
      <c r="C32" s="7">
        <v>262</v>
      </c>
      <c r="D32" s="75">
        <v>496</v>
      </c>
      <c r="E32" s="7">
        <v>254</v>
      </c>
      <c r="F32" s="7">
        <v>242</v>
      </c>
      <c r="G32" s="67" t="s">
        <v>520</v>
      </c>
      <c r="H32" s="7">
        <v>394</v>
      </c>
      <c r="I32" s="7">
        <v>959</v>
      </c>
      <c r="J32" s="7">
        <v>475</v>
      </c>
      <c r="K32" s="7">
        <v>484</v>
      </c>
      <c r="S32" s="7"/>
      <c r="T32" s="7"/>
      <c r="W32" s="7"/>
      <c r="X32" s="7"/>
      <c r="Y32" s="7"/>
    </row>
    <row r="33" spans="2:25" x14ac:dyDescent="0.2">
      <c r="B33" s="22" t="s">
        <v>427</v>
      </c>
      <c r="C33" s="7">
        <v>437</v>
      </c>
      <c r="D33" s="75">
        <v>813</v>
      </c>
      <c r="E33" s="7">
        <v>406</v>
      </c>
      <c r="F33" s="7">
        <v>407</v>
      </c>
      <c r="G33" s="67" t="s">
        <v>521</v>
      </c>
      <c r="H33" s="7">
        <v>292</v>
      </c>
      <c r="I33" s="7">
        <v>654</v>
      </c>
      <c r="J33" s="7">
        <v>310</v>
      </c>
      <c r="K33" s="7">
        <v>344</v>
      </c>
      <c r="S33" s="7"/>
      <c r="T33" s="7"/>
      <c r="W33" s="7"/>
      <c r="X33" s="7"/>
      <c r="Y33" s="7"/>
    </row>
    <row r="34" spans="2:25" x14ac:dyDescent="0.2">
      <c r="B34" s="22" t="s">
        <v>428</v>
      </c>
      <c r="C34" s="7">
        <v>329</v>
      </c>
      <c r="D34" s="75">
        <v>631</v>
      </c>
      <c r="E34" s="7">
        <v>317</v>
      </c>
      <c r="F34" s="7">
        <v>314</v>
      </c>
      <c r="G34" s="67" t="s">
        <v>522</v>
      </c>
      <c r="H34" s="7">
        <v>353</v>
      </c>
      <c r="I34" s="7">
        <v>760</v>
      </c>
      <c r="J34" s="7">
        <v>372</v>
      </c>
      <c r="K34" s="7">
        <v>388</v>
      </c>
      <c r="S34" s="7"/>
      <c r="T34" s="7"/>
      <c r="W34" s="7"/>
      <c r="X34" s="7"/>
      <c r="Y34" s="7"/>
    </row>
    <row r="35" spans="2:25" x14ac:dyDescent="0.2">
      <c r="B35" s="22" t="s">
        <v>878</v>
      </c>
      <c r="C35" s="7" t="s">
        <v>804</v>
      </c>
      <c r="D35" s="7" t="s">
        <v>804</v>
      </c>
      <c r="E35" s="7" t="s">
        <v>804</v>
      </c>
      <c r="F35" s="7" t="s">
        <v>804</v>
      </c>
      <c r="G35" s="67" t="s">
        <v>523</v>
      </c>
      <c r="H35" s="7">
        <v>201</v>
      </c>
      <c r="I35" s="7">
        <v>516</v>
      </c>
      <c r="J35" s="7">
        <v>241</v>
      </c>
      <c r="K35" s="7">
        <v>275</v>
      </c>
      <c r="S35" s="7"/>
      <c r="T35" s="7"/>
      <c r="W35" s="7"/>
      <c r="X35" s="7"/>
      <c r="Y35" s="7"/>
    </row>
    <row r="36" spans="2:25" x14ac:dyDescent="0.2">
      <c r="B36" s="22" t="s">
        <v>429</v>
      </c>
      <c r="C36" s="7">
        <v>162</v>
      </c>
      <c r="D36" s="75">
        <v>316</v>
      </c>
      <c r="E36" s="7">
        <v>158</v>
      </c>
      <c r="F36" s="7">
        <v>158</v>
      </c>
      <c r="G36" s="67" t="s">
        <v>524</v>
      </c>
      <c r="H36" s="7">
        <v>433</v>
      </c>
      <c r="I36" s="7">
        <v>953</v>
      </c>
      <c r="J36" s="7">
        <v>462</v>
      </c>
      <c r="K36" s="7">
        <v>491</v>
      </c>
      <c r="S36" s="7"/>
      <c r="T36" s="7"/>
      <c r="W36" s="7"/>
      <c r="X36" s="7"/>
      <c r="Y36" s="7"/>
    </row>
    <row r="37" spans="2:25" x14ac:dyDescent="0.2">
      <c r="B37" s="22" t="s">
        <v>430</v>
      </c>
      <c r="C37" s="7">
        <v>142</v>
      </c>
      <c r="D37" s="75">
        <v>363</v>
      </c>
      <c r="E37" s="7">
        <v>176</v>
      </c>
      <c r="F37" s="7">
        <v>187</v>
      </c>
      <c r="G37" s="67" t="s">
        <v>525</v>
      </c>
      <c r="H37" s="7">
        <v>264</v>
      </c>
      <c r="I37" s="7">
        <v>484</v>
      </c>
      <c r="J37" s="7">
        <v>217</v>
      </c>
      <c r="K37" s="7">
        <v>267</v>
      </c>
      <c r="S37" s="7"/>
      <c r="T37" s="7"/>
      <c r="W37" s="7"/>
      <c r="X37" s="7"/>
      <c r="Y37" s="7"/>
    </row>
    <row r="38" spans="2:25" x14ac:dyDescent="0.2">
      <c r="B38" s="22" t="s">
        <v>431</v>
      </c>
      <c r="C38" s="7">
        <v>179</v>
      </c>
      <c r="D38" s="75">
        <v>402</v>
      </c>
      <c r="E38" s="7">
        <v>206</v>
      </c>
      <c r="F38" s="7">
        <v>196</v>
      </c>
      <c r="G38" s="67" t="s">
        <v>478</v>
      </c>
      <c r="H38" s="7">
        <v>126</v>
      </c>
      <c r="I38" s="7">
        <v>233</v>
      </c>
      <c r="J38" s="7">
        <v>105</v>
      </c>
      <c r="K38" s="7">
        <v>128</v>
      </c>
      <c r="S38" s="7"/>
      <c r="T38" s="7"/>
      <c r="W38" s="7"/>
      <c r="X38" s="7"/>
      <c r="Y38" s="7"/>
    </row>
    <row r="39" spans="2:25" x14ac:dyDescent="0.2">
      <c r="B39" s="22" t="s">
        <v>432</v>
      </c>
      <c r="C39" s="7">
        <v>239</v>
      </c>
      <c r="D39" s="75">
        <v>493</v>
      </c>
      <c r="E39" s="7">
        <v>252</v>
      </c>
      <c r="F39" s="7">
        <v>241</v>
      </c>
      <c r="G39" s="67" t="s">
        <v>112</v>
      </c>
      <c r="H39" s="7">
        <v>145</v>
      </c>
      <c r="I39" s="7">
        <v>293</v>
      </c>
      <c r="J39" s="7">
        <v>150</v>
      </c>
      <c r="K39" s="7">
        <v>143</v>
      </c>
      <c r="S39" s="7"/>
      <c r="T39" s="7"/>
      <c r="W39" s="7"/>
      <c r="X39" s="7"/>
      <c r="Y39" s="7"/>
    </row>
    <row r="40" spans="2:25" x14ac:dyDescent="0.2">
      <c r="B40" s="22" t="s">
        <v>433</v>
      </c>
      <c r="C40" s="7">
        <v>365</v>
      </c>
      <c r="D40" s="75">
        <v>830</v>
      </c>
      <c r="E40" s="7">
        <v>400</v>
      </c>
      <c r="F40" s="7">
        <v>430</v>
      </c>
      <c r="G40" s="67" t="s">
        <v>479</v>
      </c>
      <c r="H40" s="7">
        <v>162</v>
      </c>
      <c r="I40" s="7">
        <v>388</v>
      </c>
      <c r="J40" s="7">
        <v>187</v>
      </c>
      <c r="K40" s="7">
        <v>201</v>
      </c>
      <c r="S40" s="7"/>
      <c r="T40" s="7"/>
      <c r="W40" s="7"/>
      <c r="X40" s="7"/>
      <c r="Y40" s="7"/>
    </row>
    <row r="41" spans="2:25" x14ac:dyDescent="0.2">
      <c r="B41" s="22" t="s">
        <v>434</v>
      </c>
      <c r="C41" s="7">
        <v>372</v>
      </c>
      <c r="D41" s="75">
        <v>792</v>
      </c>
      <c r="E41" s="7">
        <v>393</v>
      </c>
      <c r="F41" s="7">
        <v>399</v>
      </c>
      <c r="G41" s="67" t="s">
        <v>113</v>
      </c>
      <c r="H41" s="7">
        <v>606</v>
      </c>
      <c r="I41" s="7">
        <v>1440</v>
      </c>
      <c r="J41" s="7">
        <v>720</v>
      </c>
      <c r="K41" s="7">
        <v>720</v>
      </c>
      <c r="S41" s="7"/>
      <c r="T41" s="7"/>
      <c r="W41" s="7"/>
      <c r="X41" s="7"/>
      <c r="Y41" s="7"/>
    </row>
    <row r="42" spans="2:25" x14ac:dyDescent="0.2">
      <c r="B42" s="22" t="s">
        <v>435</v>
      </c>
      <c r="C42" s="7">
        <v>772</v>
      </c>
      <c r="D42" s="75">
        <v>1552</v>
      </c>
      <c r="E42" s="7">
        <v>690</v>
      </c>
      <c r="F42" s="7">
        <v>862</v>
      </c>
      <c r="G42" s="67" t="s">
        <v>480</v>
      </c>
      <c r="H42" s="7">
        <v>659</v>
      </c>
      <c r="I42" s="7">
        <v>1379</v>
      </c>
      <c r="J42" s="7">
        <v>704</v>
      </c>
      <c r="K42" s="7">
        <v>675</v>
      </c>
      <c r="S42" s="7"/>
      <c r="T42" s="7"/>
      <c r="W42" s="7"/>
      <c r="X42" s="7"/>
      <c r="Y42" s="7"/>
    </row>
    <row r="43" spans="2:25" x14ac:dyDescent="0.2">
      <c r="B43" s="22" t="s">
        <v>436</v>
      </c>
      <c r="C43" s="7">
        <v>306</v>
      </c>
      <c r="D43" s="75">
        <v>657</v>
      </c>
      <c r="E43" s="7">
        <v>325</v>
      </c>
      <c r="F43" s="7">
        <v>332</v>
      </c>
      <c r="G43" s="67" t="s">
        <v>481</v>
      </c>
      <c r="H43" s="7">
        <v>1218</v>
      </c>
      <c r="I43" s="7">
        <v>2594</v>
      </c>
      <c r="J43" s="7">
        <v>1224</v>
      </c>
      <c r="K43" s="7">
        <v>1370</v>
      </c>
      <c r="S43" s="7"/>
      <c r="T43" s="7"/>
      <c r="W43" s="7"/>
      <c r="X43" s="7"/>
      <c r="Y43" s="7"/>
    </row>
    <row r="44" spans="2:25" x14ac:dyDescent="0.2">
      <c r="B44" s="22" t="s">
        <v>437</v>
      </c>
      <c r="C44" s="7">
        <v>521</v>
      </c>
      <c r="D44" s="75">
        <v>1119</v>
      </c>
      <c r="E44" s="7">
        <v>545</v>
      </c>
      <c r="F44" s="7">
        <v>574</v>
      </c>
      <c r="G44" s="67" t="s">
        <v>482</v>
      </c>
      <c r="H44" s="7">
        <v>1168</v>
      </c>
      <c r="I44" s="7">
        <v>2616</v>
      </c>
      <c r="J44" s="7">
        <v>1263</v>
      </c>
      <c r="K44" s="7">
        <v>1353</v>
      </c>
      <c r="S44" s="7"/>
      <c r="T44" s="7"/>
      <c r="W44" s="7"/>
      <c r="X44" s="7"/>
      <c r="Y44" s="7"/>
    </row>
    <row r="45" spans="2:25" x14ac:dyDescent="0.2">
      <c r="B45" s="22" t="s">
        <v>96</v>
      </c>
      <c r="C45" s="7">
        <v>2745</v>
      </c>
      <c r="D45" s="75">
        <v>6017</v>
      </c>
      <c r="E45" s="7">
        <v>2926</v>
      </c>
      <c r="F45" s="7">
        <v>3091</v>
      </c>
      <c r="G45" s="67" t="s">
        <v>483</v>
      </c>
      <c r="H45" s="7">
        <v>345</v>
      </c>
      <c r="I45" s="7">
        <v>830</v>
      </c>
      <c r="J45" s="7">
        <v>409</v>
      </c>
      <c r="K45" s="7">
        <v>421</v>
      </c>
      <c r="S45" s="7"/>
      <c r="T45" s="7"/>
      <c r="W45" s="7"/>
      <c r="X45" s="7"/>
      <c r="Y45" s="7"/>
    </row>
    <row r="46" spans="2:25" x14ac:dyDescent="0.2">
      <c r="B46" s="22" t="s">
        <v>458</v>
      </c>
      <c r="C46" s="7">
        <v>203</v>
      </c>
      <c r="D46" s="75">
        <v>428</v>
      </c>
      <c r="E46" s="7">
        <v>212</v>
      </c>
      <c r="F46" s="7">
        <v>216</v>
      </c>
      <c r="G46" s="67" t="s">
        <v>484</v>
      </c>
      <c r="H46" s="7">
        <v>560</v>
      </c>
      <c r="I46" s="7">
        <v>1249</v>
      </c>
      <c r="J46" s="7">
        <v>622</v>
      </c>
      <c r="K46" s="7">
        <v>627</v>
      </c>
      <c r="S46" s="7"/>
      <c r="T46" s="7"/>
      <c r="W46" s="7"/>
      <c r="X46" s="7"/>
      <c r="Y46" s="7"/>
    </row>
    <row r="47" spans="2:25" x14ac:dyDescent="0.2">
      <c r="B47" s="22" t="s">
        <v>459</v>
      </c>
      <c r="C47" s="7">
        <v>270</v>
      </c>
      <c r="D47" s="75">
        <v>665</v>
      </c>
      <c r="E47" s="7">
        <v>318</v>
      </c>
      <c r="F47" s="7">
        <v>347</v>
      </c>
      <c r="G47" s="67" t="s">
        <v>485</v>
      </c>
      <c r="H47" s="7">
        <v>1286</v>
      </c>
      <c r="I47" s="7">
        <v>3098</v>
      </c>
      <c r="J47" s="7">
        <v>1546</v>
      </c>
      <c r="K47" s="7">
        <v>1552</v>
      </c>
      <c r="S47" s="7"/>
      <c r="T47" s="7"/>
      <c r="W47" s="7"/>
      <c r="X47" s="7"/>
      <c r="Y47" s="7"/>
    </row>
    <row r="48" spans="2:25" x14ac:dyDescent="0.2">
      <c r="B48" s="22" t="s">
        <v>460</v>
      </c>
      <c r="C48" s="7">
        <v>1913</v>
      </c>
      <c r="D48" s="75">
        <v>4174</v>
      </c>
      <c r="E48" s="7">
        <v>2037</v>
      </c>
      <c r="F48" s="7">
        <v>2137</v>
      </c>
      <c r="G48" s="67" t="s">
        <v>116</v>
      </c>
      <c r="H48" s="7">
        <v>1367</v>
      </c>
      <c r="I48" s="7">
        <v>3050</v>
      </c>
      <c r="J48" s="7">
        <v>1530</v>
      </c>
      <c r="K48" s="7">
        <v>1520</v>
      </c>
      <c r="S48" s="7"/>
      <c r="T48" s="7"/>
      <c r="W48" s="7"/>
      <c r="X48" s="7"/>
      <c r="Y48" s="7"/>
    </row>
    <row r="49" spans="2:25" x14ac:dyDescent="0.2">
      <c r="B49" s="22" t="s">
        <v>461</v>
      </c>
      <c r="C49" s="7">
        <v>1273</v>
      </c>
      <c r="D49" s="75">
        <v>2740</v>
      </c>
      <c r="E49" s="7">
        <v>1367</v>
      </c>
      <c r="F49" s="7">
        <v>1373</v>
      </c>
      <c r="G49" s="67" t="s">
        <v>117</v>
      </c>
      <c r="H49" s="7">
        <v>1424</v>
      </c>
      <c r="I49" s="7">
        <v>3202</v>
      </c>
      <c r="J49" s="7">
        <v>1582</v>
      </c>
      <c r="K49" s="7">
        <v>1620</v>
      </c>
      <c r="S49" s="7"/>
      <c r="T49" s="7"/>
      <c r="W49" s="7"/>
      <c r="X49" s="7"/>
      <c r="Y49" s="7"/>
    </row>
    <row r="50" spans="2:25" x14ac:dyDescent="0.2">
      <c r="B50" s="22" t="s">
        <v>462</v>
      </c>
      <c r="C50" s="7">
        <v>2490</v>
      </c>
      <c r="D50" s="75">
        <v>5541</v>
      </c>
      <c r="E50" s="7">
        <v>2682</v>
      </c>
      <c r="F50" s="7">
        <v>2859</v>
      </c>
      <c r="G50" s="67" t="s">
        <v>486</v>
      </c>
      <c r="H50" s="7">
        <v>129</v>
      </c>
      <c r="I50" s="7">
        <v>301</v>
      </c>
      <c r="J50" s="7">
        <v>150</v>
      </c>
      <c r="K50" s="7">
        <v>151</v>
      </c>
      <c r="S50" s="7"/>
      <c r="T50" s="7"/>
      <c r="W50" s="7"/>
      <c r="X50" s="7"/>
      <c r="Y50" s="7"/>
    </row>
    <row r="51" spans="2:25" x14ac:dyDescent="0.2">
      <c r="B51" s="22" t="s">
        <v>463</v>
      </c>
      <c r="C51" s="7">
        <v>731</v>
      </c>
      <c r="D51" s="75">
        <v>1540</v>
      </c>
      <c r="E51" s="7">
        <v>782</v>
      </c>
      <c r="F51" s="7">
        <v>758</v>
      </c>
      <c r="G51" s="67" t="s">
        <v>487</v>
      </c>
      <c r="H51" s="7">
        <v>452</v>
      </c>
      <c r="I51" s="7">
        <v>1045</v>
      </c>
      <c r="J51" s="7">
        <v>539</v>
      </c>
      <c r="K51" s="7">
        <v>506</v>
      </c>
      <c r="S51" s="7"/>
      <c r="T51" s="7"/>
      <c r="W51" s="7"/>
      <c r="X51" s="7"/>
      <c r="Y51" s="7"/>
    </row>
    <row r="52" spans="2:25" x14ac:dyDescent="0.2">
      <c r="B52" s="22" t="s">
        <v>464</v>
      </c>
      <c r="C52" s="7">
        <v>720</v>
      </c>
      <c r="D52" s="75">
        <v>1622</v>
      </c>
      <c r="E52" s="7">
        <v>762</v>
      </c>
      <c r="F52" s="7">
        <v>860</v>
      </c>
      <c r="G52" s="67" t="s">
        <v>488</v>
      </c>
      <c r="H52" s="7">
        <v>1103</v>
      </c>
      <c r="I52" s="7">
        <v>2495</v>
      </c>
      <c r="J52" s="7">
        <v>1253</v>
      </c>
      <c r="K52" s="7">
        <v>1242</v>
      </c>
      <c r="S52" s="7"/>
      <c r="T52" s="7"/>
      <c r="W52" s="7"/>
      <c r="X52" s="7"/>
      <c r="Y52" s="7"/>
    </row>
    <row r="53" spans="2:25" x14ac:dyDescent="0.2">
      <c r="B53" s="22" t="s">
        <v>465</v>
      </c>
      <c r="C53" s="7">
        <v>469</v>
      </c>
      <c r="D53" s="75">
        <v>939</v>
      </c>
      <c r="E53" s="7">
        <v>424</v>
      </c>
      <c r="F53" s="7">
        <v>515</v>
      </c>
      <c r="G53" s="67" t="s">
        <v>489</v>
      </c>
      <c r="H53" s="7">
        <v>888</v>
      </c>
      <c r="I53" s="7">
        <v>2025</v>
      </c>
      <c r="J53" s="7">
        <v>998</v>
      </c>
      <c r="K53" s="7">
        <v>1027</v>
      </c>
      <c r="S53" s="7"/>
      <c r="T53" s="7"/>
      <c r="W53" s="7"/>
      <c r="X53" s="7"/>
      <c r="Y53" s="7"/>
    </row>
    <row r="54" spans="2:25" x14ac:dyDescent="0.2">
      <c r="B54" s="22" t="s">
        <v>466</v>
      </c>
      <c r="C54" s="7">
        <v>3669</v>
      </c>
      <c r="D54" s="75">
        <v>7774</v>
      </c>
      <c r="E54" s="7">
        <v>3759</v>
      </c>
      <c r="F54" s="7">
        <v>4015</v>
      </c>
      <c r="G54" s="67" t="s">
        <v>490</v>
      </c>
      <c r="H54" s="7">
        <v>1689</v>
      </c>
      <c r="I54" s="7">
        <v>4100</v>
      </c>
      <c r="J54" s="7">
        <v>2027</v>
      </c>
      <c r="K54" s="7">
        <v>2073</v>
      </c>
      <c r="S54" s="7"/>
      <c r="T54" s="7"/>
      <c r="W54" s="7"/>
      <c r="X54" s="7"/>
      <c r="Y54" s="7"/>
    </row>
    <row r="55" spans="2:25" x14ac:dyDescent="0.2">
      <c r="B55" s="22" t="s">
        <v>467</v>
      </c>
      <c r="C55" s="7">
        <v>932</v>
      </c>
      <c r="D55" s="75">
        <v>2340</v>
      </c>
      <c r="E55" s="7">
        <v>1149</v>
      </c>
      <c r="F55" s="7">
        <v>1191</v>
      </c>
      <c r="G55" s="67" t="s">
        <v>491</v>
      </c>
      <c r="H55" s="7">
        <v>131</v>
      </c>
      <c r="I55" s="7">
        <v>318</v>
      </c>
      <c r="J55" s="7">
        <v>155</v>
      </c>
      <c r="K55" s="7">
        <v>163</v>
      </c>
      <c r="S55" s="7"/>
      <c r="T55" s="7"/>
      <c r="W55" s="7"/>
      <c r="X55" s="7"/>
      <c r="Y55" s="7"/>
    </row>
    <row r="56" spans="2:25" x14ac:dyDescent="0.2">
      <c r="B56" s="22" t="s">
        <v>468</v>
      </c>
      <c r="C56" s="7">
        <v>732</v>
      </c>
      <c r="D56" s="75">
        <v>1501</v>
      </c>
      <c r="E56" s="7">
        <v>761</v>
      </c>
      <c r="F56" s="7">
        <v>740</v>
      </c>
      <c r="G56" s="67" t="s">
        <v>492</v>
      </c>
      <c r="H56" s="7">
        <v>196</v>
      </c>
      <c r="I56" s="7">
        <v>454</v>
      </c>
      <c r="J56" s="7">
        <v>227</v>
      </c>
      <c r="K56" s="7">
        <v>227</v>
      </c>
      <c r="S56" s="7"/>
      <c r="T56" s="7"/>
      <c r="W56" s="7"/>
      <c r="X56" s="7"/>
      <c r="Y56" s="7"/>
    </row>
    <row r="57" spans="2:25" x14ac:dyDescent="0.2">
      <c r="B57" s="22" t="s">
        <v>469</v>
      </c>
      <c r="C57" s="7">
        <v>683</v>
      </c>
      <c r="D57" s="75">
        <v>1599</v>
      </c>
      <c r="E57" s="7">
        <v>789</v>
      </c>
      <c r="F57" s="7">
        <v>810</v>
      </c>
      <c r="G57" s="67" t="s">
        <v>123</v>
      </c>
      <c r="H57" s="7">
        <v>396</v>
      </c>
      <c r="I57" s="7">
        <v>987</v>
      </c>
      <c r="J57" s="7">
        <v>502</v>
      </c>
      <c r="K57" s="7">
        <v>485</v>
      </c>
      <c r="S57" s="7"/>
      <c r="T57" s="7"/>
      <c r="W57" s="7"/>
      <c r="X57" s="7"/>
      <c r="Y57" s="7"/>
    </row>
    <row r="58" spans="2:25" x14ac:dyDescent="0.2">
      <c r="B58" s="22" t="s">
        <v>470</v>
      </c>
      <c r="C58" s="7">
        <v>790</v>
      </c>
      <c r="D58" s="75">
        <v>1614</v>
      </c>
      <c r="E58" s="7">
        <v>792</v>
      </c>
      <c r="F58" s="7">
        <v>822</v>
      </c>
      <c r="G58" s="67" t="s">
        <v>124</v>
      </c>
      <c r="H58" s="7">
        <v>220</v>
      </c>
      <c r="I58" s="7">
        <v>511</v>
      </c>
      <c r="J58" s="7">
        <v>234</v>
      </c>
      <c r="K58" s="7">
        <v>277</v>
      </c>
      <c r="S58" s="7"/>
      <c r="T58" s="7"/>
      <c r="W58" s="7"/>
      <c r="X58" s="7"/>
      <c r="Y58" s="7"/>
    </row>
    <row r="59" spans="2:25" x14ac:dyDescent="0.2">
      <c r="B59" s="22" t="s">
        <v>471</v>
      </c>
      <c r="C59" s="7">
        <v>298</v>
      </c>
      <c r="D59" s="75">
        <v>713</v>
      </c>
      <c r="E59" s="7">
        <v>350</v>
      </c>
      <c r="F59" s="7">
        <v>363</v>
      </c>
      <c r="G59" s="67" t="s">
        <v>493</v>
      </c>
      <c r="H59" s="7">
        <v>77</v>
      </c>
      <c r="I59" s="7">
        <v>167</v>
      </c>
      <c r="J59" s="7">
        <v>83</v>
      </c>
      <c r="K59" s="7">
        <v>84</v>
      </c>
      <c r="S59" s="7"/>
      <c r="T59" s="7"/>
      <c r="W59" s="7"/>
      <c r="X59" s="7"/>
      <c r="Y59" s="7"/>
    </row>
    <row r="60" spans="2:25" x14ac:dyDescent="0.2">
      <c r="B60" s="22" t="s">
        <v>472</v>
      </c>
      <c r="C60" s="7">
        <v>1831</v>
      </c>
      <c r="D60" s="75">
        <v>3844</v>
      </c>
      <c r="E60" s="7">
        <v>1887</v>
      </c>
      <c r="F60" s="7">
        <v>1957</v>
      </c>
      <c r="G60" s="67" t="s">
        <v>494</v>
      </c>
      <c r="H60" s="7">
        <v>189</v>
      </c>
      <c r="I60" s="7">
        <v>405</v>
      </c>
      <c r="J60" s="7">
        <v>212</v>
      </c>
      <c r="K60" s="7">
        <v>193</v>
      </c>
      <c r="S60" s="7"/>
      <c r="T60" s="7"/>
      <c r="W60" s="7"/>
      <c r="X60" s="7"/>
      <c r="Y60" s="7"/>
    </row>
    <row r="61" spans="2:25" x14ac:dyDescent="0.2">
      <c r="B61" s="22" t="s">
        <v>473</v>
      </c>
      <c r="C61" s="7">
        <v>1359</v>
      </c>
      <c r="D61" s="75">
        <v>2987</v>
      </c>
      <c r="E61" s="7">
        <v>1485</v>
      </c>
      <c r="F61" s="7">
        <v>1502</v>
      </c>
      <c r="G61" s="67" t="s">
        <v>495</v>
      </c>
      <c r="H61" s="7">
        <v>117</v>
      </c>
      <c r="I61" s="7">
        <v>241</v>
      </c>
      <c r="J61" s="7">
        <v>127</v>
      </c>
      <c r="K61" s="7">
        <v>114</v>
      </c>
      <c r="S61" s="7"/>
      <c r="T61" s="7"/>
      <c r="W61" s="7"/>
      <c r="X61" s="7"/>
      <c r="Y61" s="7"/>
    </row>
    <row r="62" spans="2:25" x14ac:dyDescent="0.2">
      <c r="B62" s="22" t="s">
        <v>474</v>
      </c>
      <c r="C62" s="7">
        <v>362</v>
      </c>
      <c r="D62" s="75">
        <v>796</v>
      </c>
      <c r="E62" s="7">
        <v>395</v>
      </c>
      <c r="F62" s="7">
        <v>401</v>
      </c>
      <c r="G62" s="67" t="s">
        <v>496</v>
      </c>
      <c r="H62" s="7">
        <v>55</v>
      </c>
      <c r="I62" s="7">
        <v>99</v>
      </c>
      <c r="J62" s="7">
        <v>49</v>
      </c>
      <c r="K62" s="7">
        <v>50</v>
      </c>
      <c r="S62" s="7"/>
      <c r="T62" s="7"/>
      <c r="W62" s="7"/>
      <c r="X62" s="7"/>
      <c r="Y62" s="7"/>
    </row>
    <row r="63" spans="2:25" ht="13.8" thickBot="1" x14ac:dyDescent="0.25">
      <c r="B63" s="43" t="s">
        <v>475</v>
      </c>
      <c r="C63" s="71">
        <v>878</v>
      </c>
      <c r="D63" s="110">
        <v>1982</v>
      </c>
      <c r="E63" s="9">
        <v>1005</v>
      </c>
      <c r="F63" s="90">
        <v>977</v>
      </c>
      <c r="G63" s="68" t="s">
        <v>497</v>
      </c>
      <c r="H63" s="71">
        <v>17</v>
      </c>
      <c r="I63" s="9">
        <v>22</v>
      </c>
      <c r="J63" s="9">
        <v>12</v>
      </c>
      <c r="K63" s="9">
        <v>10</v>
      </c>
      <c r="S63" s="7"/>
      <c r="T63" s="7"/>
      <c r="W63" s="7"/>
      <c r="X63" s="7"/>
      <c r="Y63" s="7"/>
    </row>
    <row r="64" spans="2:25" x14ac:dyDescent="0.2">
      <c r="B64" s="2" t="s">
        <v>527</v>
      </c>
      <c r="W64" s="7"/>
      <c r="X64" s="7"/>
      <c r="Y64" s="7"/>
    </row>
  </sheetData>
  <mergeCells count="7">
    <mergeCell ref="J3:K3"/>
    <mergeCell ref="I4:K4"/>
    <mergeCell ref="B4:B5"/>
    <mergeCell ref="C4:C5"/>
    <mergeCell ref="D4:F4"/>
    <mergeCell ref="G4:G5"/>
    <mergeCell ref="H4:H5"/>
  </mergeCells>
  <phoneticPr fontId="4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rgb="FFCCFFCC"/>
  </sheetPr>
  <dimension ref="B2:U135"/>
  <sheetViews>
    <sheetView zoomScaleNormal="100" zoomScaleSheetLayoutView="100" workbookViewId="0">
      <selection activeCell="V22" sqref="V22"/>
    </sheetView>
  </sheetViews>
  <sheetFormatPr defaultColWidth="2.6640625" defaultRowHeight="13.2" x14ac:dyDescent="0.2"/>
  <cols>
    <col min="1" max="1" width="2.6640625" style="2"/>
    <col min="2" max="2" width="13.88671875" style="2" bestFit="1" customWidth="1"/>
    <col min="3" max="6" width="9" style="2" customWidth="1"/>
    <col min="7" max="7" width="13.88671875" style="2" customWidth="1"/>
    <col min="8" max="10" width="9" style="2" customWidth="1"/>
    <col min="11" max="11" width="12" style="2" customWidth="1"/>
    <col min="12" max="12" width="3.44140625" style="2" bestFit="1" customWidth="1"/>
    <col min="13" max="16384" width="2.6640625" style="2"/>
  </cols>
  <sheetData>
    <row r="2" spans="2:21" x14ac:dyDescent="0.2">
      <c r="B2" s="1" t="s">
        <v>768</v>
      </c>
    </row>
    <row r="3" spans="2:21" ht="13.8" thickBot="1" x14ac:dyDescent="0.25">
      <c r="J3" s="205">
        <f>年度表!$A5</f>
        <v>44932</v>
      </c>
      <c r="K3" s="205"/>
    </row>
    <row r="4" spans="2:21" x14ac:dyDescent="0.2">
      <c r="B4" s="175" t="s">
        <v>529</v>
      </c>
      <c r="C4" s="170" t="s">
        <v>59</v>
      </c>
      <c r="D4" s="230" t="s">
        <v>58</v>
      </c>
      <c r="E4" s="230"/>
      <c r="F4" s="226"/>
      <c r="G4" s="249" t="s">
        <v>529</v>
      </c>
      <c r="H4" s="170" t="s">
        <v>59</v>
      </c>
      <c r="I4" s="230" t="s">
        <v>58</v>
      </c>
      <c r="J4" s="230"/>
      <c r="K4" s="226"/>
    </row>
    <row r="5" spans="2:21" x14ac:dyDescent="0.2">
      <c r="B5" s="177"/>
      <c r="C5" s="172"/>
      <c r="D5" s="18" t="s">
        <v>94</v>
      </c>
      <c r="E5" s="18" t="s">
        <v>62</v>
      </c>
      <c r="F5" s="19" t="s">
        <v>63</v>
      </c>
      <c r="G5" s="250"/>
      <c r="H5" s="172"/>
      <c r="I5" s="18" t="s">
        <v>94</v>
      </c>
      <c r="J5" s="18" t="s">
        <v>62</v>
      </c>
      <c r="K5" s="19" t="s">
        <v>63</v>
      </c>
    </row>
    <row r="6" spans="2:21" x14ac:dyDescent="0.2">
      <c r="B6" s="4"/>
      <c r="C6" s="5" t="s">
        <v>70</v>
      </c>
      <c r="D6" s="5" t="s">
        <v>69</v>
      </c>
      <c r="E6" s="5" t="s">
        <v>69</v>
      </c>
      <c r="F6" s="5" t="s">
        <v>69</v>
      </c>
      <c r="G6" s="38"/>
      <c r="H6" s="5" t="s">
        <v>70</v>
      </c>
      <c r="I6" s="5" t="s">
        <v>69</v>
      </c>
      <c r="J6" s="5" t="s">
        <v>69</v>
      </c>
      <c r="K6" s="5" t="s">
        <v>69</v>
      </c>
    </row>
    <row r="7" spans="2:21" x14ac:dyDescent="0.2">
      <c r="B7" s="82" t="s">
        <v>60</v>
      </c>
      <c r="C7" s="7">
        <f>VLOOKUP(B7,自治会別!$B$2:$F$266,2,0)</f>
        <v>69634</v>
      </c>
      <c r="D7" s="7">
        <f>SUM(E7,F7)</f>
        <v>152829</v>
      </c>
      <c r="E7" s="7">
        <f>VLOOKUP(B7,自治会別!$B$2:$F$266,3,0)</f>
        <v>75034</v>
      </c>
      <c r="F7" s="7">
        <f>VLOOKUP(B7,自治会別!$B$2:$F$266,4,0)</f>
        <v>77795</v>
      </c>
      <c r="G7" s="67" t="s">
        <v>465</v>
      </c>
      <c r="H7" s="7">
        <f>VLOOKUP(G7,自治会別!$B$2:$F$266,2,0)</f>
        <v>469</v>
      </c>
      <c r="I7" s="7">
        <f t="shared" ref="I7:I67" si="0">SUM(J7,K7)</f>
        <v>939</v>
      </c>
      <c r="J7" s="7">
        <f>VLOOKUP(G7,自治会別!$B$2:$F$266,3,0)</f>
        <v>424</v>
      </c>
      <c r="K7" s="7">
        <f>VLOOKUP(G7,自治会別!$B$2:$F$266,4,0)</f>
        <v>515</v>
      </c>
      <c r="Q7" s="7"/>
      <c r="R7" s="7"/>
      <c r="S7" s="7"/>
      <c r="T7" s="7"/>
      <c r="U7" s="7"/>
    </row>
    <row r="8" spans="2:21" x14ac:dyDescent="0.2">
      <c r="B8" s="22" t="s">
        <v>530</v>
      </c>
      <c r="C8" s="7">
        <f>VLOOKUP(B8,自治会別!$B$2:$F$266,2,0)</f>
        <v>832</v>
      </c>
      <c r="D8" s="7">
        <f>SUM(E8,F8)</f>
        <v>1645</v>
      </c>
      <c r="E8" s="7">
        <f>VLOOKUP(B8,自治会別!$B$2:$F$266,3,0)</f>
        <v>823</v>
      </c>
      <c r="F8" s="7">
        <f>VLOOKUP(B8,自治会別!$B$2:$F$266,4,0)</f>
        <v>822</v>
      </c>
      <c r="G8" s="67" t="s">
        <v>590</v>
      </c>
      <c r="H8" s="7">
        <f>VLOOKUP(G8,自治会別!$B$2:$F$266,2,0)</f>
        <v>567</v>
      </c>
      <c r="I8" s="7">
        <f t="shared" si="0"/>
        <v>1392</v>
      </c>
      <c r="J8" s="7">
        <f>VLOOKUP(G8,自治会別!$B$2:$F$266,3,0)</f>
        <v>695</v>
      </c>
      <c r="K8" s="7">
        <f>VLOOKUP(G8,自治会別!$B$2:$F$266,4,0)</f>
        <v>697</v>
      </c>
      <c r="Q8" s="7"/>
      <c r="R8" s="7"/>
      <c r="S8" s="7"/>
      <c r="T8" s="7"/>
      <c r="U8" s="7"/>
    </row>
    <row r="9" spans="2:21" x14ac:dyDescent="0.2">
      <c r="B9" s="22" t="s">
        <v>531</v>
      </c>
      <c r="C9" s="7">
        <f>VLOOKUP(B9,自治会別!$B$2:$F$266,2,0)</f>
        <v>101</v>
      </c>
      <c r="D9" s="7">
        <f t="shared" ref="D9:D67" si="1">SUM(E9,F9)</f>
        <v>176</v>
      </c>
      <c r="E9" s="7">
        <f>VLOOKUP(B9,自治会別!$B$2:$F$266,3,0)</f>
        <v>83</v>
      </c>
      <c r="F9" s="7">
        <f>VLOOKUP(B9,自治会別!$B$2:$F$266,4,0)</f>
        <v>93</v>
      </c>
      <c r="G9" s="67" t="s">
        <v>591</v>
      </c>
      <c r="H9" s="7">
        <f>VLOOKUP(G9,自治会別!$B$2:$F$266,2,0)</f>
        <v>2157</v>
      </c>
      <c r="I9" s="7">
        <f t="shared" si="0"/>
        <v>4530</v>
      </c>
      <c r="J9" s="7">
        <f>VLOOKUP(G9,自治会別!$B$2:$F$266,3,0)</f>
        <v>2182</v>
      </c>
      <c r="K9" s="7">
        <f>VLOOKUP(G9,自治会別!$B$2:$F$266,4,0)</f>
        <v>2348</v>
      </c>
      <c r="Q9" s="7"/>
      <c r="R9" s="7"/>
      <c r="S9" s="7"/>
      <c r="T9" s="7"/>
      <c r="U9" s="7"/>
    </row>
    <row r="10" spans="2:21" x14ac:dyDescent="0.2">
      <c r="B10" s="22" t="s">
        <v>532</v>
      </c>
      <c r="C10" s="7">
        <f>VLOOKUP(B10,自治会別!$B$2:$F$266,2,0)</f>
        <v>462</v>
      </c>
      <c r="D10" s="7">
        <f t="shared" si="1"/>
        <v>890</v>
      </c>
      <c r="E10" s="7">
        <f>VLOOKUP(B10,自治会別!$B$2:$F$266,3,0)</f>
        <v>457</v>
      </c>
      <c r="F10" s="7">
        <f>VLOOKUP(B10,自治会別!$B$2:$F$266,4,0)</f>
        <v>433</v>
      </c>
      <c r="G10" s="67" t="s">
        <v>592</v>
      </c>
      <c r="H10" s="7">
        <f>VLOOKUP(G10,自治会別!$B$2:$F$266,2,0)</f>
        <v>851</v>
      </c>
      <c r="I10" s="7">
        <f t="shared" si="0"/>
        <v>1692</v>
      </c>
      <c r="J10" s="7">
        <f>VLOOKUP(G10,自治会別!$B$2:$F$266,3,0)</f>
        <v>812</v>
      </c>
      <c r="K10" s="7">
        <f>VLOOKUP(G10,自治会別!$B$2:$F$266,4,0)</f>
        <v>880</v>
      </c>
      <c r="Q10" s="7"/>
      <c r="R10" s="7"/>
      <c r="S10" s="7"/>
      <c r="T10" s="7"/>
      <c r="U10" s="7"/>
    </row>
    <row r="11" spans="2:21" x14ac:dyDescent="0.2">
      <c r="B11" s="22" t="s">
        <v>533</v>
      </c>
      <c r="C11" s="7">
        <f>VLOOKUP(B11,自治会別!$B$2:$F$266,2,0)</f>
        <v>355</v>
      </c>
      <c r="D11" s="7">
        <f t="shared" si="1"/>
        <v>641</v>
      </c>
      <c r="E11" s="7">
        <f>VLOOKUP(B11,自治会別!$B$2:$F$266,3,0)</f>
        <v>316</v>
      </c>
      <c r="F11" s="7">
        <f>VLOOKUP(B11,自治会別!$B$2:$F$266,4,0)</f>
        <v>325</v>
      </c>
      <c r="G11" s="67" t="s">
        <v>593</v>
      </c>
      <c r="H11" s="7">
        <f>VLOOKUP(G11,自治会別!$B$2:$F$266,2,0)</f>
        <v>921</v>
      </c>
      <c r="I11" s="7">
        <f t="shared" si="0"/>
        <v>2302</v>
      </c>
      <c r="J11" s="7">
        <f>VLOOKUP(G11,自治会別!$B$2:$F$266,3,0)</f>
        <v>1130</v>
      </c>
      <c r="K11" s="7">
        <f>VLOOKUP(G11,自治会別!$B$2:$F$266,4,0)</f>
        <v>1172</v>
      </c>
      <c r="Q11" s="7"/>
      <c r="R11" s="7"/>
      <c r="S11" s="7"/>
      <c r="T11" s="7"/>
      <c r="U11" s="7"/>
    </row>
    <row r="12" spans="2:21" x14ac:dyDescent="0.2">
      <c r="B12" s="22" t="s">
        <v>534</v>
      </c>
      <c r="C12" s="7">
        <f>VLOOKUP(B12,自治会別!$B$2:$F$266,2,0)</f>
        <v>121</v>
      </c>
      <c r="D12" s="7">
        <f t="shared" si="1"/>
        <v>192</v>
      </c>
      <c r="E12" s="7">
        <f>VLOOKUP(B12,自治会別!$B$2:$F$266,3,0)</f>
        <v>95</v>
      </c>
      <c r="F12" s="7">
        <f>VLOOKUP(B12,自治会別!$B$2:$F$266,4,0)</f>
        <v>97</v>
      </c>
      <c r="G12" s="67" t="s">
        <v>594</v>
      </c>
      <c r="H12" s="7">
        <f>VLOOKUP(G12,自治会別!$B$2:$F$266,2,0)</f>
        <v>854</v>
      </c>
      <c r="I12" s="7">
        <f t="shared" si="0"/>
        <v>1739</v>
      </c>
      <c r="J12" s="7">
        <f>VLOOKUP(G12,自治会別!$B$2:$F$266,3,0)</f>
        <v>866</v>
      </c>
      <c r="K12" s="7">
        <f>VLOOKUP(G12,自治会別!$B$2:$F$266,4,0)</f>
        <v>873</v>
      </c>
      <c r="Q12" s="7"/>
      <c r="R12" s="7"/>
      <c r="S12" s="7"/>
      <c r="T12" s="7"/>
      <c r="U12" s="7"/>
    </row>
    <row r="13" spans="2:21" x14ac:dyDescent="0.2">
      <c r="B13" s="22" t="s">
        <v>535</v>
      </c>
      <c r="C13" s="7">
        <f>VLOOKUP(B13,自治会別!$B$2:$F$266,2,0)</f>
        <v>371</v>
      </c>
      <c r="D13" s="7">
        <f t="shared" si="1"/>
        <v>692</v>
      </c>
      <c r="E13" s="7">
        <f>VLOOKUP(B13,自治会別!$B$2:$F$266,3,0)</f>
        <v>348</v>
      </c>
      <c r="F13" s="7">
        <f>VLOOKUP(B13,自治会別!$B$2:$F$266,4,0)</f>
        <v>344</v>
      </c>
      <c r="G13" s="67" t="s">
        <v>595</v>
      </c>
      <c r="H13" s="7">
        <f>VLOOKUP(G13,自治会別!$B$2:$F$266,2,0)</f>
        <v>548</v>
      </c>
      <c r="I13" s="7">
        <f t="shared" si="0"/>
        <v>1325</v>
      </c>
      <c r="J13" s="7">
        <f>VLOOKUP(G13,自治会別!$B$2:$F$266,3,0)</f>
        <v>660</v>
      </c>
      <c r="K13" s="7">
        <f>VLOOKUP(G13,自治会別!$B$2:$F$266,4,0)</f>
        <v>665</v>
      </c>
      <c r="Q13" s="7"/>
      <c r="R13" s="7"/>
      <c r="S13" s="7"/>
      <c r="T13" s="7"/>
      <c r="U13" s="7"/>
    </row>
    <row r="14" spans="2:21" x14ac:dyDescent="0.2">
      <c r="B14" s="22" t="s">
        <v>536</v>
      </c>
      <c r="C14" s="7">
        <f>VLOOKUP(B14,自治会別!$B$2:$F$266,2,0)</f>
        <v>369</v>
      </c>
      <c r="D14" s="7">
        <f t="shared" si="1"/>
        <v>675</v>
      </c>
      <c r="E14" s="7">
        <f>VLOOKUP(B14,自治会別!$B$2:$F$266,3,0)</f>
        <v>352</v>
      </c>
      <c r="F14" s="7">
        <f>VLOOKUP(B14,自治会別!$B$2:$F$266,4,0)</f>
        <v>323</v>
      </c>
      <c r="G14" s="67" t="s">
        <v>596</v>
      </c>
      <c r="H14" s="7">
        <f>VLOOKUP(G14,自治会別!$B$2:$F$266,2,0)</f>
        <v>113</v>
      </c>
      <c r="I14" s="7">
        <f t="shared" si="0"/>
        <v>219</v>
      </c>
      <c r="J14" s="7">
        <f>VLOOKUP(G14,自治会別!$B$2:$F$266,3,0)</f>
        <v>104</v>
      </c>
      <c r="K14" s="7">
        <f>VLOOKUP(G14,自治会別!$B$2:$F$266,4,0)</f>
        <v>115</v>
      </c>
      <c r="Q14" s="7"/>
      <c r="R14" s="7"/>
      <c r="S14" s="7"/>
      <c r="T14" s="7"/>
      <c r="U14" s="7"/>
    </row>
    <row r="15" spans="2:21" x14ac:dyDescent="0.2">
      <c r="B15" s="22" t="s">
        <v>537</v>
      </c>
      <c r="C15" s="7">
        <f>VLOOKUP(B15,自治会別!$B$2:$F$266,2,0)</f>
        <v>750</v>
      </c>
      <c r="D15" s="7">
        <f t="shared" si="1"/>
        <v>1377</v>
      </c>
      <c r="E15" s="7">
        <f>VLOOKUP(B15,自治会別!$B$2:$F$266,3,0)</f>
        <v>673</v>
      </c>
      <c r="F15" s="7">
        <f>VLOOKUP(B15,自治会別!$B$2:$F$266,4,0)</f>
        <v>704</v>
      </c>
      <c r="G15" s="67" t="s">
        <v>597</v>
      </c>
      <c r="H15" s="7">
        <f>VLOOKUP(G15,自治会別!$B$2:$F$266,2,0)</f>
        <v>137</v>
      </c>
      <c r="I15" s="7">
        <f t="shared" si="0"/>
        <v>337</v>
      </c>
      <c r="J15" s="7">
        <f>VLOOKUP(G15,自治会別!$B$2:$F$266,3,0)</f>
        <v>160</v>
      </c>
      <c r="K15" s="7">
        <f>VLOOKUP(G15,自治会別!$B$2:$F$266,4,0)</f>
        <v>177</v>
      </c>
      <c r="Q15" s="7"/>
      <c r="R15" s="7"/>
      <c r="S15" s="7"/>
      <c r="T15" s="7"/>
      <c r="U15" s="7"/>
    </row>
    <row r="16" spans="2:21" x14ac:dyDescent="0.2">
      <c r="B16" s="22" t="s">
        <v>538</v>
      </c>
      <c r="C16" s="7">
        <f>VLOOKUP(B16,自治会別!$B$2:$F$266,2,0)</f>
        <v>336</v>
      </c>
      <c r="D16" s="7">
        <f t="shared" si="1"/>
        <v>667</v>
      </c>
      <c r="E16" s="7">
        <f>VLOOKUP(B16,自治会別!$B$2:$F$266,3,0)</f>
        <v>325</v>
      </c>
      <c r="F16" s="7">
        <f>VLOOKUP(B16,自治会別!$B$2:$F$266,4,0)</f>
        <v>342</v>
      </c>
      <c r="G16" s="67" t="s">
        <v>598</v>
      </c>
      <c r="H16" s="7">
        <f>VLOOKUP(G16,自治会別!$B$2:$F$266,2,0)</f>
        <v>382</v>
      </c>
      <c r="I16" s="7">
        <f t="shared" si="0"/>
        <v>841</v>
      </c>
      <c r="J16" s="7">
        <f>VLOOKUP(G16,自治会別!$B$2:$F$266,3,0)</f>
        <v>413</v>
      </c>
      <c r="K16" s="7">
        <f>VLOOKUP(G16,自治会別!$B$2:$F$266,4,0)</f>
        <v>428</v>
      </c>
      <c r="Q16" s="7"/>
      <c r="R16" s="7"/>
      <c r="S16" s="7"/>
      <c r="T16" s="7"/>
      <c r="U16" s="7"/>
    </row>
    <row r="17" spans="2:21" x14ac:dyDescent="0.2">
      <c r="B17" s="22" t="s">
        <v>539</v>
      </c>
      <c r="C17" s="7">
        <f>VLOOKUP(B17,自治会別!$B$2:$F$266,2,0)</f>
        <v>230</v>
      </c>
      <c r="D17" s="7">
        <f t="shared" si="1"/>
        <v>430</v>
      </c>
      <c r="E17" s="7">
        <f>VLOOKUP(B17,自治会別!$B$2:$F$266,3,0)</f>
        <v>213</v>
      </c>
      <c r="F17" s="7">
        <f>VLOOKUP(B17,自治会別!$B$2:$F$266,4,0)</f>
        <v>217</v>
      </c>
      <c r="G17" s="67" t="s">
        <v>599</v>
      </c>
      <c r="H17" s="7">
        <f>VLOOKUP(G17,自治会別!$B$2:$F$266,2,0)</f>
        <v>871</v>
      </c>
      <c r="I17" s="7">
        <f t="shared" si="0"/>
        <v>1960</v>
      </c>
      <c r="J17" s="7">
        <f>VLOOKUP(G17,自治会別!$B$2:$F$266,3,0)</f>
        <v>996</v>
      </c>
      <c r="K17" s="7">
        <f>VLOOKUP(G17,自治会別!$B$2:$F$266,4,0)</f>
        <v>964</v>
      </c>
      <c r="Q17" s="7"/>
      <c r="R17" s="7"/>
      <c r="S17" s="7"/>
      <c r="T17" s="7"/>
      <c r="U17" s="7"/>
    </row>
    <row r="18" spans="2:21" x14ac:dyDescent="0.2">
      <c r="B18" s="22" t="s">
        <v>540</v>
      </c>
      <c r="C18" s="7">
        <f>VLOOKUP(B18,自治会別!$B$2:$F$266,2,0)</f>
        <v>150</v>
      </c>
      <c r="D18" s="7">
        <f t="shared" si="1"/>
        <v>304</v>
      </c>
      <c r="E18" s="7">
        <f>VLOOKUP(B18,自治会別!$B$2:$F$266,3,0)</f>
        <v>143</v>
      </c>
      <c r="F18" s="7">
        <f>VLOOKUP(B18,自治会別!$B$2:$F$266,4,0)</f>
        <v>161</v>
      </c>
      <c r="G18" s="67" t="s">
        <v>600</v>
      </c>
      <c r="H18" s="7">
        <f>VLOOKUP(G18,自治会別!$B$2:$F$266,2,0)</f>
        <v>747</v>
      </c>
      <c r="I18" s="7">
        <f t="shared" si="0"/>
        <v>1529</v>
      </c>
      <c r="J18" s="7">
        <f>VLOOKUP(G18,自治会別!$B$2:$F$266,3,0)</f>
        <v>754</v>
      </c>
      <c r="K18" s="7">
        <f>VLOOKUP(G18,自治会別!$B$2:$F$266,4,0)</f>
        <v>775</v>
      </c>
      <c r="Q18" s="7"/>
      <c r="R18" s="7"/>
      <c r="S18" s="7"/>
      <c r="T18" s="7"/>
      <c r="U18" s="7"/>
    </row>
    <row r="19" spans="2:21" x14ac:dyDescent="0.2">
      <c r="B19" s="22" t="s">
        <v>541</v>
      </c>
      <c r="C19" s="7">
        <f>VLOOKUP(B19,自治会別!$B$2:$F$266,2,0)</f>
        <v>126</v>
      </c>
      <c r="D19" s="7">
        <f t="shared" si="1"/>
        <v>402</v>
      </c>
      <c r="E19" s="7">
        <f>VLOOKUP(B19,自治会別!$B$2:$F$266,3,0)</f>
        <v>195</v>
      </c>
      <c r="F19" s="7">
        <f>VLOOKUP(B19,自治会別!$B$2:$F$266,4,0)</f>
        <v>207</v>
      </c>
      <c r="G19" s="67" t="s">
        <v>601</v>
      </c>
      <c r="H19" s="7">
        <f>VLOOKUP(G19,自治会別!$B$2:$F$266,2,0)</f>
        <v>287</v>
      </c>
      <c r="I19" s="7">
        <f t="shared" si="0"/>
        <v>686</v>
      </c>
      <c r="J19" s="7">
        <f>VLOOKUP(G19,自治会別!$B$2:$F$266,3,0)</f>
        <v>337</v>
      </c>
      <c r="K19" s="7">
        <f>VLOOKUP(G19,自治会別!$B$2:$F$266,4,0)</f>
        <v>349</v>
      </c>
      <c r="Q19" s="7"/>
      <c r="R19" s="7"/>
      <c r="S19" s="7"/>
      <c r="T19" s="7"/>
      <c r="U19" s="7"/>
    </row>
    <row r="20" spans="2:21" x14ac:dyDescent="0.2">
      <c r="B20" s="22" t="s">
        <v>542</v>
      </c>
      <c r="C20" s="7">
        <f>VLOOKUP(B20,自治会別!$B$2:$F$266,2,0)</f>
        <v>83</v>
      </c>
      <c r="D20" s="7">
        <f t="shared" si="1"/>
        <v>173</v>
      </c>
      <c r="E20" s="7">
        <f>VLOOKUP(B20,自治会別!$B$2:$F$266,3,0)</f>
        <v>84</v>
      </c>
      <c r="F20" s="7">
        <f>VLOOKUP(B20,自治会別!$B$2:$F$266,4,0)</f>
        <v>89</v>
      </c>
      <c r="G20" s="67" t="s">
        <v>602</v>
      </c>
      <c r="H20" s="7">
        <f>VLOOKUP(G20,自治会別!$B$2:$F$266,2,0)</f>
        <v>383</v>
      </c>
      <c r="I20" s="7">
        <f t="shared" si="0"/>
        <v>824</v>
      </c>
      <c r="J20" s="7">
        <f>VLOOKUP(G20,自治会別!$B$2:$F$266,3,0)</f>
        <v>403</v>
      </c>
      <c r="K20" s="7">
        <f>VLOOKUP(G20,自治会別!$B$2:$F$266,4,0)</f>
        <v>421</v>
      </c>
      <c r="Q20" s="7"/>
      <c r="R20" s="7"/>
      <c r="S20" s="7"/>
      <c r="T20" s="7"/>
      <c r="U20" s="7"/>
    </row>
    <row r="21" spans="2:21" x14ac:dyDescent="0.2">
      <c r="B21" s="22" t="s">
        <v>543</v>
      </c>
      <c r="C21" s="7">
        <f>VLOOKUP(B21,自治会別!$B$2:$F$266,2,0)</f>
        <v>146</v>
      </c>
      <c r="D21" s="7">
        <f t="shared" si="1"/>
        <v>276</v>
      </c>
      <c r="E21" s="7">
        <f>VLOOKUP(B21,自治会別!$B$2:$F$266,3,0)</f>
        <v>138</v>
      </c>
      <c r="F21" s="7">
        <f>VLOOKUP(B21,自治会別!$B$2:$F$266,4,0)</f>
        <v>138</v>
      </c>
      <c r="G21" s="67" t="s">
        <v>603</v>
      </c>
      <c r="H21" s="7">
        <f>VLOOKUP(G21,自治会別!$B$2:$F$266,2,0)</f>
        <v>341</v>
      </c>
      <c r="I21" s="7">
        <f t="shared" si="0"/>
        <v>743</v>
      </c>
      <c r="J21" s="7">
        <f>VLOOKUP(G21,自治会別!$B$2:$F$266,3,0)</f>
        <v>343</v>
      </c>
      <c r="K21" s="7">
        <f>VLOOKUP(G21,自治会別!$B$2:$F$266,4,0)</f>
        <v>400</v>
      </c>
      <c r="Q21" s="7"/>
      <c r="R21" s="7"/>
      <c r="S21" s="7"/>
      <c r="T21" s="7"/>
      <c r="U21" s="7"/>
    </row>
    <row r="22" spans="2:21" x14ac:dyDescent="0.2">
      <c r="B22" s="22" t="s">
        <v>544</v>
      </c>
      <c r="C22" s="7">
        <f>VLOOKUP(B22,自治会別!$B$2:$F$266,2,0)</f>
        <v>64</v>
      </c>
      <c r="D22" s="7">
        <f t="shared" si="1"/>
        <v>115</v>
      </c>
      <c r="E22" s="7">
        <f>VLOOKUP(B22,自治会別!$B$2:$F$266,3,0)</f>
        <v>50</v>
      </c>
      <c r="F22" s="7">
        <f>VLOOKUP(B22,自治会別!$B$2:$F$266,4,0)</f>
        <v>65</v>
      </c>
      <c r="G22" s="67" t="s">
        <v>604</v>
      </c>
      <c r="H22" s="7">
        <f>VLOOKUP(G22,自治会別!$B$2:$F$266,2,0)</f>
        <v>251</v>
      </c>
      <c r="I22" s="7">
        <f t="shared" si="0"/>
        <v>433</v>
      </c>
      <c r="J22" s="7">
        <f>VLOOKUP(G22,自治会別!$B$2:$F$266,3,0)</f>
        <v>196</v>
      </c>
      <c r="K22" s="7">
        <f>VLOOKUP(G22,自治会別!$B$2:$F$266,4,0)</f>
        <v>237</v>
      </c>
      <c r="Q22" s="7"/>
      <c r="R22" s="7"/>
      <c r="S22" s="7"/>
      <c r="T22" s="7"/>
      <c r="U22" s="7"/>
    </row>
    <row r="23" spans="2:21" x14ac:dyDescent="0.2">
      <c r="B23" s="22" t="s">
        <v>545</v>
      </c>
      <c r="C23" s="7">
        <f>VLOOKUP(B23,自治会別!$B$2:$F$266,2,0)</f>
        <v>65</v>
      </c>
      <c r="D23" s="7">
        <f t="shared" si="1"/>
        <v>116</v>
      </c>
      <c r="E23" s="7">
        <f>VLOOKUP(B23,自治会別!$B$2:$F$266,3,0)</f>
        <v>52</v>
      </c>
      <c r="F23" s="7">
        <f>VLOOKUP(B23,自治会別!$B$2:$F$266,4,0)</f>
        <v>64</v>
      </c>
      <c r="G23" s="67" t="s">
        <v>605</v>
      </c>
      <c r="H23" s="7">
        <f>VLOOKUP(G23,自治会別!$B$2:$F$266,2,0)</f>
        <v>419</v>
      </c>
      <c r="I23" s="7">
        <f t="shared" si="0"/>
        <v>986</v>
      </c>
      <c r="J23" s="7">
        <f>VLOOKUP(G23,自治会別!$B$2:$F$266,3,0)</f>
        <v>493</v>
      </c>
      <c r="K23" s="7">
        <f>VLOOKUP(G23,自治会別!$B$2:$F$266,4,0)</f>
        <v>493</v>
      </c>
      <c r="Q23" s="7"/>
      <c r="R23" s="7"/>
      <c r="S23" s="7"/>
      <c r="T23" s="7"/>
      <c r="U23" s="7"/>
    </row>
    <row r="24" spans="2:21" x14ac:dyDescent="0.2">
      <c r="B24" s="22" t="s">
        <v>546</v>
      </c>
      <c r="C24" s="7">
        <f>VLOOKUP(B24,自治会別!$B$2:$F$266,2,0)</f>
        <v>217</v>
      </c>
      <c r="D24" s="7">
        <f t="shared" si="1"/>
        <v>403</v>
      </c>
      <c r="E24" s="7">
        <f>VLOOKUP(B24,自治会別!$B$2:$F$266,3,0)</f>
        <v>199</v>
      </c>
      <c r="F24" s="7">
        <f>VLOOKUP(B24,自治会別!$B$2:$F$266,4,0)</f>
        <v>204</v>
      </c>
      <c r="G24" s="67" t="s">
        <v>606</v>
      </c>
      <c r="H24" s="7">
        <f>VLOOKUP(G24,自治会別!$B$2:$F$266,2,0)</f>
        <v>178</v>
      </c>
      <c r="I24" s="7">
        <f t="shared" si="0"/>
        <v>301</v>
      </c>
      <c r="J24" s="7">
        <f>VLOOKUP(G24,自治会別!$B$2:$F$266,3,0)</f>
        <v>145</v>
      </c>
      <c r="K24" s="7">
        <f>VLOOKUP(G24,自治会別!$B$2:$F$266,4,0)</f>
        <v>156</v>
      </c>
      <c r="Q24" s="7"/>
      <c r="R24" s="7"/>
      <c r="S24" s="7"/>
      <c r="T24" s="7"/>
      <c r="U24" s="7"/>
    </row>
    <row r="25" spans="2:21" x14ac:dyDescent="0.2">
      <c r="B25" s="22" t="s">
        <v>547</v>
      </c>
      <c r="C25" s="7">
        <f>VLOOKUP(B25,自治会別!$B$2:$F$266,2,0)</f>
        <v>117</v>
      </c>
      <c r="D25" s="7">
        <f t="shared" si="1"/>
        <v>210</v>
      </c>
      <c r="E25" s="7">
        <f>VLOOKUP(B25,自治会別!$B$2:$F$266,3,0)</f>
        <v>97</v>
      </c>
      <c r="F25" s="7">
        <f>VLOOKUP(B25,自治会別!$B$2:$F$266,4,0)</f>
        <v>113</v>
      </c>
      <c r="G25" s="67" t="s">
        <v>607</v>
      </c>
      <c r="H25" s="7">
        <f>VLOOKUP(G25,自治会別!$B$2:$F$266,2,0)</f>
        <v>531</v>
      </c>
      <c r="I25" s="7">
        <f t="shared" si="0"/>
        <v>1145</v>
      </c>
      <c r="J25" s="7">
        <f>VLOOKUP(G25,自治会別!$B$2:$F$266,3,0)</f>
        <v>571</v>
      </c>
      <c r="K25" s="7">
        <f>VLOOKUP(G25,自治会別!$B$2:$F$266,4,0)</f>
        <v>574</v>
      </c>
      <c r="Q25" s="7"/>
      <c r="R25" s="7"/>
      <c r="S25" s="7"/>
      <c r="T25" s="7"/>
      <c r="U25" s="7"/>
    </row>
    <row r="26" spans="2:21" x14ac:dyDescent="0.2">
      <c r="B26" s="22" t="s">
        <v>548</v>
      </c>
      <c r="C26" s="7">
        <f>VLOOKUP(B26,自治会別!$B$2:$F$266,2,0)</f>
        <v>262</v>
      </c>
      <c r="D26" s="7">
        <f t="shared" si="1"/>
        <v>557</v>
      </c>
      <c r="E26" s="7">
        <f>VLOOKUP(B26,自治会別!$B$2:$F$266,3,0)</f>
        <v>275</v>
      </c>
      <c r="F26" s="7">
        <f>VLOOKUP(B26,自治会別!$B$2:$F$266,4,0)</f>
        <v>282</v>
      </c>
      <c r="G26" s="67" t="s">
        <v>608</v>
      </c>
      <c r="H26" s="7">
        <f>VLOOKUP(G26,自治会別!$B$2:$F$266,2,0)</f>
        <v>201</v>
      </c>
      <c r="I26" s="7">
        <f t="shared" si="0"/>
        <v>474</v>
      </c>
      <c r="J26" s="7">
        <f>VLOOKUP(G26,自治会別!$B$2:$F$266,3,0)</f>
        <v>227</v>
      </c>
      <c r="K26" s="7">
        <f>VLOOKUP(G26,自治会別!$B$2:$F$266,4,0)</f>
        <v>247</v>
      </c>
      <c r="Q26" s="7"/>
      <c r="R26" s="7"/>
      <c r="S26" s="7"/>
      <c r="T26" s="7"/>
      <c r="U26" s="7"/>
    </row>
    <row r="27" spans="2:21" x14ac:dyDescent="0.2">
      <c r="B27" s="22" t="s">
        <v>549</v>
      </c>
      <c r="C27" s="7">
        <f>VLOOKUP(B27,自治会別!$B$2:$F$266,2,0)</f>
        <v>216</v>
      </c>
      <c r="D27" s="7">
        <f t="shared" si="1"/>
        <v>475</v>
      </c>
      <c r="E27" s="7">
        <f>VLOOKUP(B27,自治会別!$B$2:$F$266,3,0)</f>
        <v>234</v>
      </c>
      <c r="F27" s="7">
        <f>VLOOKUP(B27,自治会別!$B$2:$F$266,4,0)</f>
        <v>241</v>
      </c>
      <c r="G27" s="67" t="s">
        <v>609</v>
      </c>
      <c r="H27" s="7">
        <f>VLOOKUP(G27,自治会別!$B$2:$F$266,2,0)</f>
        <v>349</v>
      </c>
      <c r="I27" s="7">
        <f t="shared" si="0"/>
        <v>756</v>
      </c>
      <c r="J27" s="7">
        <f>VLOOKUP(G27,自治会別!$B$2:$F$266,3,0)</f>
        <v>369</v>
      </c>
      <c r="K27" s="7">
        <f>VLOOKUP(G27,自治会別!$B$2:$F$266,4,0)</f>
        <v>387</v>
      </c>
      <c r="Q27" s="7"/>
      <c r="R27" s="7"/>
      <c r="S27" s="7"/>
      <c r="T27" s="7"/>
      <c r="U27" s="7"/>
    </row>
    <row r="28" spans="2:21" x14ac:dyDescent="0.2">
      <c r="B28" s="22" t="s">
        <v>550</v>
      </c>
      <c r="C28" s="7">
        <f>VLOOKUP(B28,自治会別!$B$2:$F$266,2,0)</f>
        <v>74</v>
      </c>
      <c r="D28" s="7">
        <f t="shared" si="1"/>
        <v>136</v>
      </c>
      <c r="E28" s="7">
        <f>VLOOKUP(B28,自治会別!$B$2:$F$266,3,0)</f>
        <v>65</v>
      </c>
      <c r="F28" s="7">
        <f>VLOOKUP(B28,自治会別!$B$2:$F$266,4,0)</f>
        <v>71</v>
      </c>
      <c r="G28" s="67" t="s">
        <v>610</v>
      </c>
      <c r="H28" s="7">
        <f>VLOOKUP(G28,自治会別!$B$2:$F$266,2,0)</f>
        <v>454</v>
      </c>
      <c r="I28" s="7">
        <f t="shared" si="0"/>
        <v>1024</v>
      </c>
      <c r="J28" s="7">
        <f>VLOOKUP(G28,自治会別!$B$2:$F$266,3,0)</f>
        <v>514</v>
      </c>
      <c r="K28" s="7">
        <f>VLOOKUP(G28,自治会別!$B$2:$F$266,4,0)</f>
        <v>510</v>
      </c>
      <c r="Q28" s="7"/>
      <c r="R28" s="7"/>
      <c r="S28" s="7"/>
      <c r="T28" s="7"/>
      <c r="U28" s="7"/>
    </row>
    <row r="29" spans="2:21" x14ac:dyDescent="0.2">
      <c r="B29" s="22" t="s">
        <v>551</v>
      </c>
      <c r="C29" s="7">
        <f>VLOOKUP(B29,自治会別!$B$2:$F$266,2,0)</f>
        <v>288</v>
      </c>
      <c r="D29" s="7">
        <f t="shared" si="1"/>
        <v>535</v>
      </c>
      <c r="E29" s="7">
        <f>VLOOKUP(B29,自治会別!$B$2:$F$266,3,0)</f>
        <v>228</v>
      </c>
      <c r="F29" s="7">
        <f>VLOOKUP(B29,自治会別!$B$2:$F$266,4,0)</f>
        <v>307</v>
      </c>
      <c r="G29" s="67" t="s">
        <v>611</v>
      </c>
      <c r="H29" s="7">
        <f>VLOOKUP(G29,自治会別!$B$2:$F$266,2,0)</f>
        <v>367</v>
      </c>
      <c r="I29" s="7">
        <f t="shared" si="0"/>
        <v>757</v>
      </c>
      <c r="J29" s="7">
        <f>VLOOKUP(G29,自治会別!$B$2:$F$266,3,0)</f>
        <v>385</v>
      </c>
      <c r="K29" s="7">
        <f>VLOOKUP(G29,自治会別!$B$2:$F$266,4,0)</f>
        <v>372</v>
      </c>
      <c r="Q29" s="7"/>
      <c r="R29" s="7"/>
      <c r="S29" s="7"/>
      <c r="T29" s="7"/>
      <c r="U29" s="7"/>
    </row>
    <row r="30" spans="2:21" x14ac:dyDescent="0.2">
      <c r="B30" s="22" t="s">
        <v>552</v>
      </c>
      <c r="C30" s="7">
        <f>VLOOKUP(B30,自治会別!$B$2:$F$266,2,0)</f>
        <v>33</v>
      </c>
      <c r="D30" s="7">
        <f t="shared" si="1"/>
        <v>57</v>
      </c>
      <c r="E30" s="7">
        <f>VLOOKUP(B30,自治会別!$B$2:$F$266,3,0)</f>
        <v>24</v>
      </c>
      <c r="F30" s="7">
        <f>VLOOKUP(B30,自治会別!$B$2:$F$266,4,0)</f>
        <v>33</v>
      </c>
      <c r="G30" s="67" t="s">
        <v>612</v>
      </c>
      <c r="H30" s="7">
        <f>VLOOKUP(G30,自治会別!$B$2:$F$266,2,0)</f>
        <v>171</v>
      </c>
      <c r="I30" s="7">
        <f t="shared" si="0"/>
        <v>356</v>
      </c>
      <c r="J30" s="7">
        <f>VLOOKUP(G30,自治会別!$B$2:$F$266,3,0)</f>
        <v>186</v>
      </c>
      <c r="K30" s="7">
        <f>VLOOKUP(G30,自治会別!$B$2:$F$266,4,0)</f>
        <v>170</v>
      </c>
      <c r="Q30" s="7"/>
      <c r="R30" s="7"/>
      <c r="S30" s="7"/>
      <c r="T30" s="7"/>
      <c r="U30" s="7"/>
    </row>
    <row r="31" spans="2:21" x14ac:dyDescent="0.2">
      <c r="B31" s="22" t="s">
        <v>553</v>
      </c>
      <c r="C31" s="7">
        <f>VLOOKUP(B31,自治会別!$B$2:$F$266,2,0)</f>
        <v>184</v>
      </c>
      <c r="D31" s="7">
        <f t="shared" si="1"/>
        <v>346</v>
      </c>
      <c r="E31" s="7">
        <f>VLOOKUP(B31,自治会別!$B$2:$F$266,3,0)</f>
        <v>175</v>
      </c>
      <c r="F31" s="7">
        <f>VLOOKUP(B31,自治会別!$B$2:$F$266,4,0)</f>
        <v>171</v>
      </c>
      <c r="G31" s="67" t="s">
        <v>613</v>
      </c>
      <c r="H31" s="7">
        <f>VLOOKUP(G31,自治会別!$B$2:$F$266,2,0)</f>
        <v>46</v>
      </c>
      <c r="I31" s="7">
        <f t="shared" si="0"/>
        <v>92</v>
      </c>
      <c r="J31" s="7">
        <f>VLOOKUP(G31,自治会別!$B$2:$F$266,3,0)</f>
        <v>47</v>
      </c>
      <c r="K31" s="7">
        <f>VLOOKUP(G31,自治会別!$B$2:$F$266,4,0)</f>
        <v>45</v>
      </c>
      <c r="Q31" s="7"/>
      <c r="R31" s="7"/>
      <c r="S31" s="7"/>
      <c r="T31" s="7"/>
      <c r="U31" s="7"/>
    </row>
    <row r="32" spans="2:21" x14ac:dyDescent="0.2">
      <c r="B32" s="22" t="s">
        <v>554</v>
      </c>
      <c r="C32" s="7">
        <f>VLOOKUP(B32,自治会別!$B$2:$F$266,2,0)</f>
        <v>183</v>
      </c>
      <c r="D32" s="7">
        <f t="shared" si="1"/>
        <v>400</v>
      </c>
      <c r="E32" s="7">
        <f>VLOOKUP(B32,自治会別!$B$2:$F$266,3,0)</f>
        <v>201</v>
      </c>
      <c r="F32" s="7">
        <f>VLOOKUP(B32,自治会別!$B$2:$F$266,4,0)</f>
        <v>199</v>
      </c>
      <c r="G32" s="67" t="s">
        <v>614</v>
      </c>
      <c r="H32" s="7">
        <f>VLOOKUP(G32,自治会別!$B$2:$F$266,2,0)</f>
        <v>854</v>
      </c>
      <c r="I32" s="7">
        <f t="shared" si="0"/>
        <v>1989</v>
      </c>
      <c r="J32" s="7">
        <f>VLOOKUP(G32,自治会別!$B$2:$F$266,3,0)</f>
        <v>970</v>
      </c>
      <c r="K32" s="7">
        <f>VLOOKUP(G32,自治会別!$B$2:$F$266,4,0)</f>
        <v>1019</v>
      </c>
      <c r="Q32" s="7"/>
      <c r="R32" s="7"/>
      <c r="S32" s="7"/>
      <c r="T32" s="7"/>
      <c r="U32" s="7"/>
    </row>
    <row r="33" spans="2:21" x14ac:dyDescent="0.2">
      <c r="B33" s="22" t="s">
        <v>555</v>
      </c>
      <c r="C33" s="7">
        <f>VLOOKUP(B33,自治会別!$B$2:$F$266,2,0)</f>
        <v>31</v>
      </c>
      <c r="D33" s="7">
        <f t="shared" si="1"/>
        <v>80</v>
      </c>
      <c r="E33" s="7">
        <f>VLOOKUP(B33,自治会別!$B$2:$F$266,3,0)</f>
        <v>39</v>
      </c>
      <c r="F33" s="7">
        <f>VLOOKUP(B33,自治会別!$B$2:$F$266,4,0)</f>
        <v>41</v>
      </c>
      <c r="G33" s="67" t="s">
        <v>615</v>
      </c>
      <c r="H33" s="7">
        <f>VLOOKUP(G33,自治会別!$B$2:$F$266,2,0)</f>
        <v>271</v>
      </c>
      <c r="I33" s="7">
        <f t="shared" si="0"/>
        <v>627</v>
      </c>
      <c r="J33" s="7">
        <f>VLOOKUP(G33,自治会別!$B$2:$F$266,3,0)</f>
        <v>314</v>
      </c>
      <c r="K33" s="7">
        <f>VLOOKUP(G33,自治会別!$B$2:$F$266,4,0)</f>
        <v>313</v>
      </c>
      <c r="Q33" s="7"/>
      <c r="R33" s="7"/>
      <c r="S33" s="7"/>
      <c r="T33" s="7"/>
      <c r="U33" s="7"/>
    </row>
    <row r="34" spans="2:21" x14ac:dyDescent="0.2">
      <c r="B34" s="22" t="s">
        <v>556</v>
      </c>
      <c r="C34" s="7">
        <f>VLOOKUP(B34,自治会別!$B$2:$F$266,2,0)</f>
        <v>26</v>
      </c>
      <c r="D34" s="7">
        <f t="shared" si="1"/>
        <v>61</v>
      </c>
      <c r="E34" s="7">
        <f>VLOOKUP(B34,自治会別!$B$2:$F$266,3,0)</f>
        <v>32</v>
      </c>
      <c r="F34" s="7">
        <f>VLOOKUP(B34,自治会別!$B$2:$F$266,4,0)</f>
        <v>29</v>
      </c>
      <c r="G34" s="67" t="s">
        <v>616</v>
      </c>
      <c r="H34" s="7">
        <f>VLOOKUP(G34,自治会別!$B$2:$F$266,2,0)</f>
        <v>108</v>
      </c>
      <c r="I34" s="7">
        <f t="shared" si="0"/>
        <v>286</v>
      </c>
      <c r="J34" s="7">
        <f>VLOOKUP(G34,自治会別!$B$2:$F$266,3,0)</f>
        <v>140</v>
      </c>
      <c r="K34" s="7">
        <f>VLOOKUP(G34,自治会別!$B$2:$F$266,4,0)</f>
        <v>146</v>
      </c>
      <c r="Q34" s="7"/>
      <c r="R34" s="7"/>
      <c r="S34" s="7"/>
      <c r="T34" s="7"/>
      <c r="U34" s="7"/>
    </row>
    <row r="35" spans="2:21" x14ac:dyDescent="0.2">
      <c r="B35" s="22" t="s">
        <v>557</v>
      </c>
      <c r="C35" s="7">
        <f>VLOOKUP(B35,自治会別!$B$2:$F$266,2,0)</f>
        <v>169</v>
      </c>
      <c r="D35" s="7">
        <f t="shared" si="1"/>
        <v>358</v>
      </c>
      <c r="E35" s="7">
        <f>VLOOKUP(B35,自治会別!$B$2:$F$266,3,0)</f>
        <v>169</v>
      </c>
      <c r="F35" s="7">
        <f>VLOOKUP(B35,自治会別!$B$2:$F$266,4,0)</f>
        <v>189</v>
      </c>
      <c r="G35" s="67" t="s">
        <v>617</v>
      </c>
      <c r="H35" s="7">
        <f>VLOOKUP(G35,自治会別!$B$2:$F$266,2,0)</f>
        <v>333</v>
      </c>
      <c r="I35" s="7">
        <f t="shared" si="0"/>
        <v>821</v>
      </c>
      <c r="J35" s="7">
        <f>VLOOKUP(G35,自治会別!$B$2:$F$266,3,0)</f>
        <v>379</v>
      </c>
      <c r="K35" s="7">
        <f>VLOOKUP(G35,自治会別!$B$2:$F$266,4,0)</f>
        <v>442</v>
      </c>
      <c r="Q35" s="7"/>
      <c r="R35" s="7"/>
      <c r="S35" s="7"/>
      <c r="T35" s="7"/>
      <c r="U35" s="7"/>
    </row>
    <row r="36" spans="2:21" x14ac:dyDescent="0.2">
      <c r="B36" s="22" t="s">
        <v>558</v>
      </c>
      <c r="C36" s="7">
        <f>VLOOKUP(B36,自治会別!$B$2:$F$266,2,0)</f>
        <v>173</v>
      </c>
      <c r="D36" s="7">
        <f t="shared" si="1"/>
        <v>350</v>
      </c>
      <c r="E36" s="7">
        <f>VLOOKUP(B36,自治会別!$B$2:$F$266,3,0)</f>
        <v>186</v>
      </c>
      <c r="F36" s="7">
        <f>VLOOKUP(B36,自治会別!$B$2:$F$266,4,0)</f>
        <v>164</v>
      </c>
      <c r="G36" s="67" t="s">
        <v>618</v>
      </c>
      <c r="H36" s="7">
        <f>VLOOKUP(G36,自治会別!$B$2:$F$266,2,0)</f>
        <v>431</v>
      </c>
      <c r="I36" s="7">
        <f t="shared" si="0"/>
        <v>1075</v>
      </c>
      <c r="J36" s="7">
        <f>VLOOKUP(G36,自治会別!$B$2:$F$266,3,0)</f>
        <v>521</v>
      </c>
      <c r="K36" s="7">
        <f>VLOOKUP(G36,自治会別!$B$2:$F$266,4,0)</f>
        <v>554</v>
      </c>
      <c r="Q36" s="7"/>
      <c r="R36" s="7"/>
      <c r="S36" s="7"/>
      <c r="T36" s="7"/>
      <c r="U36" s="7"/>
    </row>
    <row r="37" spans="2:21" x14ac:dyDescent="0.2">
      <c r="B37" s="22" t="s">
        <v>559</v>
      </c>
      <c r="C37" s="7">
        <f>VLOOKUP(B37,自治会別!$B$2:$F$266,2,0)</f>
        <v>34</v>
      </c>
      <c r="D37" s="7">
        <f t="shared" si="1"/>
        <v>65</v>
      </c>
      <c r="E37" s="7">
        <f>VLOOKUP(B37,自治会別!$B$2:$F$266,3,0)</f>
        <v>29</v>
      </c>
      <c r="F37" s="7">
        <f>VLOOKUP(B37,自治会別!$B$2:$F$266,4,0)</f>
        <v>36</v>
      </c>
      <c r="G37" s="67" t="s">
        <v>619</v>
      </c>
      <c r="H37" s="7">
        <f>VLOOKUP(G37,自治会別!$B$2:$F$266,2,0)</f>
        <v>470</v>
      </c>
      <c r="I37" s="7">
        <f t="shared" si="0"/>
        <v>1043</v>
      </c>
      <c r="J37" s="7">
        <f>VLOOKUP(G37,自治会別!$B$2:$F$266,3,0)</f>
        <v>508</v>
      </c>
      <c r="K37" s="7">
        <f>VLOOKUP(G37,自治会別!$B$2:$F$266,4,0)</f>
        <v>535</v>
      </c>
      <c r="Q37" s="7"/>
      <c r="R37" s="7"/>
      <c r="S37" s="7"/>
      <c r="T37" s="7"/>
      <c r="U37" s="7"/>
    </row>
    <row r="38" spans="2:21" x14ac:dyDescent="0.2">
      <c r="B38" s="22" t="s">
        <v>560</v>
      </c>
      <c r="C38" s="7">
        <f>VLOOKUP(B38,自治会別!$B$2:$F$266,2,0)</f>
        <v>769</v>
      </c>
      <c r="D38" s="7">
        <f t="shared" si="1"/>
        <v>1560</v>
      </c>
      <c r="E38" s="7">
        <f>VLOOKUP(B38,自治会別!$B$2:$F$266,3,0)</f>
        <v>764</v>
      </c>
      <c r="F38" s="7">
        <f>VLOOKUP(B38,自治会別!$B$2:$F$266,4,0)</f>
        <v>796</v>
      </c>
      <c r="G38" s="67" t="s">
        <v>620</v>
      </c>
      <c r="H38" s="7">
        <f>VLOOKUP(G38,自治会別!$B$2:$F$266,2,0)</f>
        <v>403</v>
      </c>
      <c r="I38" s="7">
        <f t="shared" si="0"/>
        <v>882</v>
      </c>
      <c r="J38" s="7">
        <f>VLOOKUP(G38,自治会別!$B$2:$F$266,3,0)</f>
        <v>421</v>
      </c>
      <c r="K38" s="7">
        <f>VLOOKUP(G38,自治会別!$B$2:$F$266,4,0)</f>
        <v>461</v>
      </c>
      <c r="Q38" s="7"/>
      <c r="R38" s="7"/>
      <c r="S38" s="7"/>
      <c r="T38" s="7"/>
      <c r="U38" s="7"/>
    </row>
    <row r="39" spans="2:21" x14ac:dyDescent="0.2">
      <c r="B39" s="22" t="s">
        <v>561</v>
      </c>
      <c r="C39" s="7">
        <f>VLOOKUP(B39,自治会別!$B$2:$F$266,2,0)</f>
        <v>87</v>
      </c>
      <c r="D39" s="7">
        <f t="shared" si="1"/>
        <v>169</v>
      </c>
      <c r="E39" s="7">
        <f>VLOOKUP(B39,自治会別!$B$2:$F$266,3,0)</f>
        <v>85</v>
      </c>
      <c r="F39" s="7">
        <f>VLOOKUP(B39,自治会別!$B$2:$F$266,4,0)</f>
        <v>84</v>
      </c>
      <c r="G39" s="67" t="s">
        <v>621</v>
      </c>
      <c r="H39" s="7">
        <f>VLOOKUP(G39,自治会別!$B$2:$F$266,2,0)</f>
        <v>47</v>
      </c>
      <c r="I39" s="7">
        <f t="shared" si="0"/>
        <v>89</v>
      </c>
      <c r="J39" s="7">
        <f>VLOOKUP(G39,自治会別!$B$2:$F$266,3,0)</f>
        <v>38</v>
      </c>
      <c r="K39" s="7">
        <f>VLOOKUP(G39,自治会別!$B$2:$F$266,4,0)</f>
        <v>51</v>
      </c>
      <c r="Q39" s="7"/>
      <c r="R39" s="7"/>
      <c r="S39" s="7"/>
      <c r="T39" s="7"/>
      <c r="U39" s="7"/>
    </row>
    <row r="40" spans="2:21" x14ac:dyDescent="0.2">
      <c r="B40" s="22" t="s">
        <v>562</v>
      </c>
      <c r="C40" s="7">
        <f>VLOOKUP(B40,自治会別!$B$2:$F$266,2,0)</f>
        <v>209</v>
      </c>
      <c r="D40" s="7">
        <f t="shared" si="1"/>
        <v>388</v>
      </c>
      <c r="E40" s="7">
        <f>VLOOKUP(B40,自治会別!$B$2:$F$266,3,0)</f>
        <v>192</v>
      </c>
      <c r="F40" s="7">
        <f>VLOOKUP(B40,自治会別!$B$2:$F$266,4,0)</f>
        <v>196</v>
      </c>
      <c r="G40" s="67" t="s">
        <v>622</v>
      </c>
      <c r="H40" s="7">
        <f>VLOOKUP(G40,自治会別!$B$2:$F$266,2,0)</f>
        <v>600</v>
      </c>
      <c r="I40" s="7">
        <f t="shared" si="0"/>
        <v>1469</v>
      </c>
      <c r="J40" s="7">
        <f>VLOOKUP(G40,自治会別!$B$2:$F$266,3,0)</f>
        <v>736</v>
      </c>
      <c r="K40" s="7">
        <f>VLOOKUP(G40,自治会別!$B$2:$F$266,4,0)</f>
        <v>733</v>
      </c>
      <c r="Q40" s="7"/>
      <c r="R40" s="7"/>
      <c r="S40" s="7"/>
      <c r="T40" s="7"/>
      <c r="U40" s="7"/>
    </row>
    <row r="41" spans="2:21" x14ac:dyDescent="0.2">
      <c r="B41" s="22" t="s">
        <v>563</v>
      </c>
      <c r="C41" s="7">
        <f>VLOOKUP(B41,自治会別!$B$2:$F$266,2,0)</f>
        <v>81</v>
      </c>
      <c r="D41" s="7">
        <f t="shared" si="1"/>
        <v>164</v>
      </c>
      <c r="E41" s="7">
        <f>VLOOKUP(B41,自治会別!$B$2:$F$266,3,0)</f>
        <v>85</v>
      </c>
      <c r="F41" s="7">
        <f>VLOOKUP(B41,自治会別!$B$2:$F$266,4,0)</f>
        <v>79</v>
      </c>
      <c r="G41" s="67" t="s">
        <v>623</v>
      </c>
      <c r="H41" s="7">
        <f>VLOOKUP(G41,自治会別!$B$2:$F$266,2,0)</f>
        <v>1113</v>
      </c>
      <c r="I41" s="7">
        <f t="shared" si="0"/>
        <v>2503</v>
      </c>
      <c r="J41" s="7">
        <f>VLOOKUP(G41,自治会別!$B$2:$F$266,3,0)</f>
        <v>1224</v>
      </c>
      <c r="K41" s="7">
        <f>VLOOKUP(G41,自治会別!$B$2:$F$266,4,0)</f>
        <v>1279</v>
      </c>
      <c r="Q41" s="7"/>
      <c r="R41" s="7"/>
      <c r="S41" s="7"/>
      <c r="T41" s="7"/>
      <c r="U41" s="7"/>
    </row>
    <row r="42" spans="2:21" x14ac:dyDescent="0.2">
      <c r="B42" s="22" t="s">
        <v>564</v>
      </c>
      <c r="C42" s="7">
        <f>VLOOKUP(B42,自治会別!$B$2:$F$266,2,0)</f>
        <v>88</v>
      </c>
      <c r="D42" s="7">
        <f t="shared" si="1"/>
        <v>174</v>
      </c>
      <c r="E42" s="7">
        <f>VLOOKUP(B42,自治会別!$B$2:$F$266,3,0)</f>
        <v>84</v>
      </c>
      <c r="F42" s="7">
        <f>VLOOKUP(B42,自治会別!$B$2:$F$266,4,0)</f>
        <v>90</v>
      </c>
      <c r="G42" s="67" t="s">
        <v>624</v>
      </c>
      <c r="H42" s="7">
        <f>VLOOKUP(G42,自治会別!$B$2:$F$266,2,0)</f>
        <v>327</v>
      </c>
      <c r="I42" s="7">
        <f t="shared" si="0"/>
        <v>714</v>
      </c>
      <c r="J42" s="7">
        <f>VLOOKUP(G42,自治会別!$B$2:$F$266,3,0)</f>
        <v>356</v>
      </c>
      <c r="K42" s="7">
        <f>VLOOKUP(G42,自治会別!$B$2:$F$266,4,0)</f>
        <v>358</v>
      </c>
      <c r="Q42" s="7"/>
      <c r="R42" s="7"/>
      <c r="S42" s="7"/>
      <c r="T42" s="7"/>
      <c r="U42" s="7"/>
    </row>
    <row r="43" spans="2:21" x14ac:dyDescent="0.2">
      <c r="B43" s="22" t="s">
        <v>565</v>
      </c>
      <c r="C43" s="7">
        <f>VLOOKUP(B43,自治会別!$B$2:$F$266,2,0)</f>
        <v>1812</v>
      </c>
      <c r="D43" s="7">
        <f t="shared" si="1"/>
        <v>3742</v>
      </c>
      <c r="E43" s="7">
        <f>VLOOKUP(B43,自治会別!$B$2:$F$266,3,0)</f>
        <v>1808</v>
      </c>
      <c r="F43" s="7">
        <f>VLOOKUP(B43,自治会別!$B$2:$F$266,4,0)</f>
        <v>1934</v>
      </c>
      <c r="G43" s="67" t="s">
        <v>625</v>
      </c>
      <c r="H43" s="7">
        <f>VLOOKUP(G43,自治会別!$B$2:$F$266,2,0)</f>
        <v>594</v>
      </c>
      <c r="I43" s="7">
        <f t="shared" si="0"/>
        <v>1277</v>
      </c>
      <c r="J43" s="7">
        <f>VLOOKUP(G43,自治会別!$B$2:$F$266,3,0)</f>
        <v>620</v>
      </c>
      <c r="K43" s="7">
        <f>VLOOKUP(G43,自治会別!$B$2:$F$266,4,0)</f>
        <v>657</v>
      </c>
      <c r="Q43" s="7"/>
      <c r="R43" s="7"/>
      <c r="S43" s="7"/>
      <c r="T43" s="7"/>
      <c r="U43" s="7"/>
    </row>
    <row r="44" spans="2:21" x14ac:dyDescent="0.2">
      <c r="B44" s="22" t="s">
        <v>566</v>
      </c>
      <c r="C44" s="7">
        <f>VLOOKUP(B44,自治会別!$B$2:$F$266,2,0)</f>
        <v>468</v>
      </c>
      <c r="D44" s="7">
        <f t="shared" si="1"/>
        <v>1095</v>
      </c>
      <c r="E44" s="7">
        <f>VLOOKUP(B44,自治会別!$B$2:$F$266,3,0)</f>
        <v>549</v>
      </c>
      <c r="F44" s="7">
        <f>VLOOKUP(B44,自治会別!$B$2:$F$266,4,0)</f>
        <v>546</v>
      </c>
      <c r="G44" s="67" t="s">
        <v>626</v>
      </c>
      <c r="H44" s="7">
        <f>VLOOKUP(G44,自治会別!$B$2:$F$266,2,0)</f>
        <v>283</v>
      </c>
      <c r="I44" s="7">
        <f t="shared" si="0"/>
        <v>640</v>
      </c>
      <c r="J44" s="7">
        <f>VLOOKUP(G44,自治会別!$B$2:$F$266,3,0)</f>
        <v>302</v>
      </c>
      <c r="K44" s="7">
        <f>VLOOKUP(G44,自治会別!$B$2:$F$266,4,0)</f>
        <v>338</v>
      </c>
      <c r="Q44" s="7"/>
      <c r="R44" s="7"/>
      <c r="S44" s="7"/>
      <c r="T44" s="7"/>
      <c r="U44" s="7"/>
    </row>
    <row r="45" spans="2:21" x14ac:dyDescent="0.2">
      <c r="B45" s="22" t="s">
        <v>567</v>
      </c>
      <c r="C45" s="7">
        <f>VLOOKUP(B45,自治会別!$B$2:$F$266,2,0)</f>
        <v>391</v>
      </c>
      <c r="D45" s="7">
        <f t="shared" si="1"/>
        <v>711</v>
      </c>
      <c r="E45" s="7">
        <f>VLOOKUP(B45,自治会別!$B$2:$F$266,3,0)</f>
        <v>344</v>
      </c>
      <c r="F45" s="7">
        <f>VLOOKUP(B45,自治会別!$B$2:$F$266,4,0)</f>
        <v>367</v>
      </c>
      <c r="G45" s="67" t="s">
        <v>627</v>
      </c>
      <c r="H45" s="7">
        <f>VLOOKUP(G45,自治会別!$B$2:$F$266,2,0)</f>
        <v>1385</v>
      </c>
      <c r="I45" s="7">
        <f t="shared" si="0"/>
        <v>3119</v>
      </c>
      <c r="J45" s="7">
        <f>VLOOKUP(G45,自治会別!$B$2:$F$266,3,0)</f>
        <v>1528</v>
      </c>
      <c r="K45" s="7">
        <f>VLOOKUP(G45,自治会別!$B$2:$F$266,4,0)</f>
        <v>1591</v>
      </c>
      <c r="Q45" s="7"/>
      <c r="R45" s="7"/>
      <c r="S45" s="7"/>
      <c r="T45" s="7"/>
      <c r="U45" s="7"/>
    </row>
    <row r="46" spans="2:21" x14ac:dyDescent="0.2">
      <c r="B46" s="22" t="s">
        <v>568</v>
      </c>
      <c r="C46" s="7">
        <f>VLOOKUP(B46,自治会別!$B$2:$F$266,2,0)</f>
        <v>241</v>
      </c>
      <c r="D46" s="7">
        <f t="shared" si="1"/>
        <v>488</v>
      </c>
      <c r="E46" s="7">
        <f>VLOOKUP(B46,自治会別!$B$2:$F$266,3,0)</f>
        <v>204</v>
      </c>
      <c r="F46" s="7">
        <f>VLOOKUP(B46,自治会別!$B$2:$F$266,4,0)</f>
        <v>284</v>
      </c>
      <c r="G46" s="67" t="s">
        <v>628</v>
      </c>
      <c r="H46" s="7">
        <f>VLOOKUP(G46,自治会別!$B$2:$F$266,2,0)</f>
        <v>128</v>
      </c>
      <c r="I46" s="7">
        <f t="shared" si="0"/>
        <v>292</v>
      </c>
      <c r="J46" s="7">
        <f>VLOOKUP(G46,自治会別!$B$2:$F$266,3,0)</f>
        <v>169</v>
      </c>
      <c r="K46" s="7">
        <f>VLOOKUP(G46,自治会別!$B$2:$F$266,4,0)</f>
        <v>123</v>
      </c>
      <c r="Q46" s="7"/>
      <c r="R46" s="7"/>
      <c r="S46" s="7"/>
      <c r="T46" s="7"/>
      <c r="U46" s="7"/>
    </row>
    <row r="47" spans="2:21" x14ac:dyDescent="0.2">
      <c r="B47" s="22" t="s">
        <v>569</v>
      </c>
      <c r="C47" s="7">
        <f>VLOOKUP(B47,自治会別!$B$2:$F$266,2,0)</f>
        <v>202</v>
      </c>
      <c r="D47" s="7">
        <f t="shared" si="1"/>
        <v>351</v>
      </c>
      <c r="E47" s="7">
        <f>VLOOKUP(B47,自治会別!$B$2:$F$266,3,0)</f>
        <v>189</v>
      </c>
      <c r="F47" s="7">
        <f>VLOOKUP(B47,自治会別!$B$2:$F$266,4,0)</f>
        <v>162</v>
      </c>
      <c r="G47" s="67" t="s">
        <v>629</v>
      </c>
      <c r="H47" s="7">
        <f>VLOOKUP(G47,自治会別!$B$2:$F$266,2,0)</f>
        <v>73</v>
      </c>
      <c r="I47" s="7">
        <f t="shared" si="0"/>
        <v>181</v>
      </c>
      <c r="J47" s="7">
        <f>VLOOKUP(G47,自治会別!$B$2:$F$266,3,0)</f>
        <v>80</v>
      </c>
      <c r="K47" s="7">
        <f>VLOOKUP(G47,自治会別!$B$2:$F$266,4,0)</f>
        <v>101</v>
      </c>
      <c r="Q47" s="7"/>
      <c r="R47" s="7"/>
      <c r="S47" s="7"/>
      <c r="T47" s="7"/>
      <c r="U47" s="7"/>
    </row>
    <row r="48" spans="2:21" x14ac:dyDescent="0.2">
      <c r="B48" s="22" t="s">
        <v>570</v>
      </c>
      <c r="C48" s="7">
        <f>VLOOKUP(B48,自治会別!$B$2:$F$266,2,0)</f>
        <v>451</v>
      </c>
      <c r="D48" s="7">
        <f t="shared" si="1"/>
        <v>914</v>
      </c>
      <c r="E48" s="7">
        <f>VLOOKUP(B48,自治会別!$B$2:$F$266,3,0)</f>
        <v>408</v>
      </c>
      <c r="F48" s="7">
        <f>VLOOKUP(B48,自治会別!$B$2:$F$266,4,0)</f>
        <v>506</v>
      </c>
      <c r="G48" s="67" t="s">
        <v>630</v>
      </c>
      <c r="H48" s="7">
        <f>VLOOKUP(G48,自治会別!$B$2:$F$266,2,0)</f>
        <v>70</v>
      </c>
      <c r="I48" s="7">
        <f t="shared" si="0"/>
        <v>169</v>
      </c>
      <c r="J48" s="7">
        <f>VLOOKUP(G48,自治会別!$B$2:$F$266,3,0)</f>
        <v>82</v>
      </c>
      <c r="K48" s="7">
        <f>VLOOKUP(G48,自治会別!$B$2:$F$266,4,0)</f>
        <v>87</v>
      </c>
      <c r="Q48" s="7"/>
      <c r="R48" s="7"/>
      <c r="S48" s="7"/>
      <c r="T48" s="7"/>
      <c r="U48" s="7"/>
    </row>
    <row r="49" spans="2:21" x14ac:dyDescent="0.2">
      <c r="B49" s="22" t="s">
        <v>571</v>
      </c>
      <c r="C49" s="7">
        <f>VLOOKUP(B49,自治会別!$B$2:$F$266,2,0)</f>
        <v>414</v>
      </c>
      <c r="D49" s="7">
        <f t="shared" si="1"/>
        <v>837</v>
      </c>
      <c r="E49" s="7">
        <f>VLOOKUP(B49,自治会別!$B$2:$F$266,3,0)</f>
        <v>413</v>
      </c>
      <c r="F49" s="7">
        <f>VLOOKUP(B49,自治会別!$B$2:$F$266,4,0)</f>
        <v>424</v>
      </c>
      <c r="G49" s="67" t="s">
        <v>631</v>
      </c>
      <c r="H49" s="7">
        <f>VLOOKUP(G49,自治会別!$B$2:$F$266,2,0)</f>
        <v>37</v>
      </c>
      <c r="I49" s="7">
        <f t="shared" si="0"/>
        <v>78</v>
      </c>
      <c r="J49" s="7">
        <f>VLOOKUP(G49,自治会別!$B$2:$F$266,3,0)</f>
        <v>41</v>
      </c>
      <c r="K49" s="7">
        <f>VLOOKUP(G49,自治会別!$B$2:$F$266,4,0)</f>
        <v>37</v>
      </c>
      <c r="Q49" s="7"/>
      <c r="R49" s="7"/>
      <c r="S49" s="7"/>
      <c r="T49" s="7"/>
      <c r="U49" s="7"/>
    </row>
    <row r="50" spans="2:21" x14ac:dyDescent="0.2">
      <c r="B50" s="22" t="s">
        <v>572</v>
      </c>
      <c r="C50" s="7">
        <f>VLOOKUP(B50,自治会別!$B$2:$F$266,2,0)</f>
        <v>382</v>
      </c>
      <c r="D50" s="7">
        <f t="shared" si="1"/>
        <v>793</v>
      </c>
      <c r="E50" s="7">
        <f>VLOOKUP(B50,自治会別!$B$2:$F$266,3,0)</f>
        <v>393</v>
      </c>
      <c r="F50" s="7">
        <f>VLOOKUP(B50,自治会別!$B$2:$F$266,4,0)</f>
        <v>400</v>
      </c>
      <c r="G50" s="67" t="s">
        <v>632</v>
      </c>
      <c r="H50" s="7">
        <f>VLOOKUP(G50,自治会別!$B$2:$F$266,2,0)</f>
        <v>59</v>
      </c>
      <c r="I50" s="7">
        <f t="shared" si="0"/>
        <v>124</v>
      </c>
      <c r="J50" s="7">
        <f>VLOOKUP(G50,自治会別!$B$2:$F$266,3,0)</f>
        <v>64</v>
      </c>
      <c r="K50" s="7">
        <f>VLOOKUP(G50,自治会別!$B$2:$F$266,4,0)</f>
        <v>60</v>
      </c>
      <c r="Q50" s="7"/>
      <c r="R50" s="7"/>
      <c r="S50" s="7"/>
      <c r="T50" s="7"/>
      <c r="U50" s="7"/>
    </row>
    <row r="51" spans="2:21" x14ac:dyDescent="0.2">
      <c r="B51" s="22" t="s">
        <v>573</v>
      </c>
      <c r="C51" s="7">
        <f>VLOOKUP(B51,自治会別!$B$2:$F$266,2,0)</f>
        <v>582</v>
      </c>
      <c r="D51" s="7">
        <f t="shared" si="1"/>
        <v>1325</v>
      </c>
      <c r="E51" s="7">
        <f>VLOOKUP(B51,自治会別!$B$2:$F$266,3,0)</f>
        <v>638</v>
      </c>
      <c r="F51" s="7">
        <f>VLOOKUP(B51,自治会別!$B$2:$F$266,4,0)</f>
        <v>687</v>
      </c>
      <c r="G51" s="67" t="s">
        <v>633</v>
      </c>
      <c r="H51" s="7">
        <f>VLOOKUP(G51,自治会別!$B$2:$F$266,2,0)</f>
        <v>142</v>
      </c>
      <c r="I51" s="7">
        <f t="shared" si="0"/>
        <v>339</v>
      </c>
      <c r="J51" s="7">
        <f>VLOOKUP(G51,自治会別!$B$2:$F$266,3,0)</f>
        <v>174</v>
      </c>
      <c r="K51" s="7">
        <f>VLOOKUP(G51,自治会別!$B$2:$F$266,4,0)</f>
        <v>165</v>
      </c>
      <c r="Q51" s="7"/>
      <c r="R51" s="7"/>
      <c r="S51" s="7"/>
      <c r="T51" s="7"/>
      <c r="U51" s="7"/>
    </row>
    <row r="52" spans="2:21" x14ac:dyDescent="0.2">
      <c r="B52" s="22" t="s">
        <v>574</v>
      </c>
      <c r="C52" s="7">
        <f>VLOOKUP(B52,自治会別!$B$2:$F$266,2,0)</f>
        <v>158</v>
      </c>
      <c r="D52" s="7">
        <f t="shared" si="1"/>
        <v>302</v>
      </c>
      <c r="E52" s="7">
        <f>VLOOKUP(B52,自治会別!$B$2:$F$266,3,0)</f>
        <v>152</v>
      </c>
      <c r="F52" s="7">
        <f>VLOOKUP(B52,自治会別!$B$2:$F$266,4,0)</f>
        <v>150</v>
      </c>
      <c r="G52" s="67" t="s">
        <v>634</v>
      </c>
      <c r="H52" s="7">
        <f>VLOOKUP(G52,自治会別!$B$2:$F$266,2,0)</f>
        <v>303</v>
      </c>
      <c r="I52" s="7">
        <f t="shared" si="0"/>
        <v>669</v>
      </c>
      <c r="J52" s="7">
        <f>VLOOKUP(G52,自治会別!$B$2:$F$266,3,0)</f>
        <v>337</v>
      </c>
      <c r="K52" s="7">
        <f>VLOOKUP(G52,自治会別!$B$2:$F$266,4,0)</f>
        <v>332</v>
      </c>
      <c r="Q52" s="7"/>
      <c r="R52" s="7"/>
      <c r="S52" s="7"/>
      <c r="T52" s="7"/>
      <c r="U52" s="7"/>
    </row>
    <row r="53" spans="2:21" x14ac:dyDescent="0.2">
      <c r="B53" s="22" t="s">
        <v>575</v>
      </c>
      <c r="C53" s="7">
        <f>VLOOKUP(B53,自治会別!$B$2:$F$266,2,0)</f>
        <v>146</v>
      </c>
      <c r="D53" s="7">
        <f t="shared" si="1"/>
        <v>371</v>
      </c>
      <c r="E53" s="7">
        <f>VLOOKUP(B53,自治会別!$B$2:$F$266,3,0)</f>
        <v>181</v>
      </c>
      <c r="F53" s="7">
        <f>VLOOKUP(B53,自治会別!$B$2:$F$266,4,0)</f>
        <v>190</v>
      </c>
      <c r="G53" s="67" t="s">
        <v>635</v>
      </c>
      <c r="H53" s="7">
        <f>VLOOKUP(G53,自治会別!$B$2:$F$266,2,0)</f>
        <v>259</v>
      </c>
      <c r="I53" s="7">
        <f t="shared" si="0"/>
        <v>564</v>
      </c>
      <c r="J53" s="7">
        <f>VLOOKUP(G53,自治会別!$B$2:$F$266,3,0)</f>
        <v>281</v>
      </c>
      <c r="K53" s="7">
        <f>VLOOKUP(G53,自治会別!$B$2:$F$266,4,0)</f>
        <v>283</v>
      </c>
      <c r="Q53" s="7"/>
      <c r="R53" s="7"/>
      <c r="S53" s="7"/>
      <c r="T53" s="7"/>
      <c r="U53" s="7"/>
    </row>
    <row r="54" spans="2:21" x14ac:dyDescent="0.2">
      <c r="B54" s="22" t="s">
        <v>576</v>
      </c>
      <c r="C54" s="7">
        <f>VLOOKUP(B54,自治会別!$B$2:$F$266,2,0)</f>
        <v>204</v>
      </c>
      <c r="D54" s="7">
        <f t="shared" si="1"/>
        <v>448</v>
      </c>
      <c r="E54" s="7">
        <f>VLOOKUP(B54,自治会別!$B$2:$F$266,3,0)</f>
        <v>227</v>
      </c>
      <c r="F54" s="7">
        <f>VLOOKUP(B54,自治会別!$B$2:$F$266,4,0)</f>
        <v>221</v>
      </c>
      <c r="G54" s="67" t="s">
        <v>636</v>
      </c>
      <c r="H54" s="7">
        <f>VLOOKUP(G54,自治会別!$B$2:$F$266,2,0)</f>
        <v>82</v>
      </c>
      <c r="I54" s="7">
        <f t="shared" si="0"/>
        <v>145</v>
      </c>
      <c r="J54" s="7">
        <f>VLOOKUP(G54,自治会別!$B$2:$F$266,3,0)</f>
        <v>68</v>
      </c>
      <c r="K54" s="7">
        <f>VLOOKUP(G54,自治会別!$B$2:$F$266,4,0)</f>
        <v>77</v>
      </c>
      <c r="Q54" s="7"/>
      <c r="R54" s="7"/>
      <c r="S54" s="7"/>
      <c r="T54" s="7"/>
      <c r="U54" s="7"/>
    </row>
    <row r="55" spans="2:21" x14ac:dyDescent="0.2">
      <c r="B55" s="22" t="s">
        <v>577</v>
      </c>
      <c r="C55" s="7">
        <f>VLOOKUP(B55,自治会別!$B$2:$F$266,2,0)</f>
        <v>239</v>
      </c>
      <c r="D55" s="7">
        <f t="shared" si="1"/>
        <v>497</v>
      </c>
      <c r="E55" s="7">
        <f>VLOOKUP(B55,自治会別!$B$2:$F$266,3,0)</f>
        <v>249</v>
      </c>
      <c r="F55" s="7">
        <f>VLOOKUP(B55,自治会別!$B$2:$F$266,4,0)</f>
        <v>248</v>
      </c>
      <c r="G55" s="67" t="s">
        <v>637</v>
      </c>
      <c r="H55" s="7">
        <f>VLOOKUP(G55,自治会別!$B$2:$F$266,2,0)</f>
        <v>184</v>
      </c>
      <c r="I55" s="7">
        <f t="shared" si="0"/>
        <v>426</v>
      </c>
      <c r="J55" s="7">
        <f>VLOOKUP(G55,自治会別!$B$2:$F$266,3,0)</f>
        <v>207</v>
      </c>
      <c r="K55" s="7">
        <f>VLOOKUP(G55,自治会別!$B$2:$F$266,4,0)</f>
        <v>219</v>
      </c>
      <c r="Q55" s="7"/>
      <c r="R55" s="7"/>
      <c r="S55" s="7"/>
      <c r="T55" s="7"/>
      <c r="U55" s="7"/>
    </row>
    <row r="56" spans="2:21" x14ac:dyDescent="0.2">
      <c r="B56" s="22" t="s">
        <v>578</v>
      </c>
      <c r="C56" s="7">
        <f>VLOOKUP(B56,自治会別!$B$2:$F$266,2,0)</f>
        <v>431</v>
      </c>
      <c r="D56" s="7">
        <f t="shared" si="1"/>
        <v>949</v>
      </c>
      <c r="E56" s="7">
        <f>VLOOKUP(B56,自治会別!$B$2:$F$266,3,0)</f>
        <v>468</v>
      </c>
      <c r="F56" s="7">
        <f>VLOOKUP(B56,自治会別!$B$2:$F$266,4,0)</f>
        <v>481</v>
      </c>
      <c r="G56" s="67" t="s">
        <v>638</v>
      </c>
      <c r="H56" s="7">
        <f>VLOOKUP(G56,自治会別!$B$2:$F$266,2,0)</f>
        <v>147</v>
      </c>
      <c r="I56" s="7">
        <f t="shared" si="0"/>
        <v>280</v>
      </c>
      <c r="J56" s="7">
        <f>VLOOKUP(G56,自治会別!$B$2:$F$266,3,0)</f>
        <v>149</v>
      </c>
      <c r="K56" s="7">
        <f>VLOOKUP(G56,自治会別!$B$2:$F$266,4,0)</f>
        <v>131</v>
      </c>
      <c r="Q56" s="7"/>
      <c r="R56" s="7"/>
      <c r="S56" s="7"/>
      <c r="T56" s="7"/>
      <c r="U56" s="7"/>
    </row>
    <row r="57" spans="2:21" x14ac:dyDescent="0.2">
      <c r="B57" s="22" t="s">
        <v>579</v>
      </c>
      <c r="C57" s="7">
        <f>VLOOKUP(B57,自治会別!$B$2:$F$266,2,0)</f>
        <v>276</v>
      </c>
      <c r="D57" s="7">
        <f t="shared" si="1"/>
        <v>676</v>
      </c>
      <c r="E57" s="7">
        <f>VLOOKUP(B57,自治会別!$B$2:$F$266,3,0)</f>
        <v>318</v>
      </c>
      <c r="F57" s="7">
        <f>VLOOKUP(B57,自治会別!$B$2:$F$266,4,0)</f>
        <v>358</v>
      </c>
      <c r="G57" s="67" t="s">
        <v>639</v>
      </c>
      <c r="H57" s="7">
        <f>VLOOKUP(G57,自治会別!$B$2:$F$266,2,0)</f>
        <v>172</v>
      </c>
      <c r="I57" s="7">
        <f t="shared" si="0"/>
        <v>403</v>
      </c>
      <c r="J57" s="7">
        <f>VLOOKUP(G57,自治会別!$B$2:$F$266,3,0)</f>
        <v>198</v>
      </c>
      <c r="K57" s="7">
        <f>VLOOKUP(G57,自治会別!$B$2:$F$266,4,0)</f>
        <v>205</v>
      </c>
      <c r="Q57" s="7"/>
      <c r="R57" s="7"/>
      <c r="S57" s="7"/>
      <c r="T57" s="7"/>
      <c r="U57" s="7"/>
    </row>
    <row r="58" spans="2:21" x14ac:dyDescent="0.2">
      <c r="B58" s="22" t="s">
        <v>580</v>
      </c>
      <c r="C58" s="7">
        <f>VLOOKUP(B58,自治会別!$B$2:$F$266,2,0)</f>
        <v>949</v>
      </c>
      <c r="D58" s="7">
        <f t="shared" si="1"/>
        <v>2122</v>
      </c>
      <c r="E58" s="7">
        <f>VLOOKUP(B58,自治会別!$B$2:$F$266,3,0)</f>
        <v>1049</v>
      </c>
      <c r="F58" s="7">
        <f>VLOOKUP(B58,自治会別!$B$2:$F$266,4,0)</f>
        <v>1073</v>
      </c>
      <c r="G58" s="67" t="s">
        <v>640</v>
      </c>
      <c r="H58" s="7">
        <f>VLOOKUP(G58,自治会別!$B$2:$F$266,2,0)</f>
        <v>204</v>
      </c>
      <c r="I58" s="7">
        <f t="shared" si="0"/>
        <v>458</v>
      </c>
      <c r="J58" s="7">
        <f>VLOOKUP(G58,自治会別!$B$2:$F$266,3,0)</f>
        <v>219</v>
      </c>
      <c r="K58" s="7">
        <f>VLOOKUP(G58,自治会別!$B$2:$F$266,4,0)</f>
        <v>239</v>
      </c>
      <c r="Q58" s="7"/>
      <c r="R58" s="7"/>
      <c r="S58" s="7"/>
      <c r="T58" s="7"/>
      <c r="U58" s="7"/>
    </row>
    <row r="59" spans="2:21" x14ac:dyDescent="0.2">
      <c r="B59" s="22" t="s">
        <v>581</v>
      </c>
      <c r="C59" s="7">
        <f>VLOOKUP(B59,自治会別!$B$2:$F$266,2,0)</f>
        <v>151</v>
      </c>
      <c r="D59" s="7">
        <f t="shared" si="1"/>
        <v>322</v>
      </c>
      <c r="E59" s="7">
        <f>VLOOKUP(B59,自治会別!$B$2:$F$266,3,0)</f>
        <v>161</v>
      </c>
      <c r="F59" s="7">
        <f>VLOOKUP(B59,自治会別!$B$2:$F$266,4,0)</f>
        <v>161</v>
      </c>
      <c r="G59" s="67" t="s">
        <v>641</v>
      </c>
      <c r="H59" s="7">
        <f>VLOOKUP(G59,自治会別!$B$2:$F$266,2,0)</f>
        <v>81</v>
      </c>
      <c r="I59" s="7">
        <f t="shared" si="0"/>
        <v>165</v>
      </c>
      <c r="J59" s="7">
        <f>VLOOKUP(G59,自治会別!$B$2:$F$266,3,0)</f>
        <v>85</v>
      </c>
      <c r="K59" s="7">
        <f>VLOOKUP(G59,自治会別!$B$2:$F$266,4,0)</f>
        <v>80</v>
      </c>
      <c r="Q59" s="7"/>
      <c r="R59" s="7"/>
      <c r="S59" s="7"/>
      <c r="T59" s="7"/>
      <c r="U59" s="7"/>
    </row>
    <row r="60" spans="2:21" x14ac:dyDescent="0.2">
      <c r="B60" s="22" t="s">
        <v>582</v>
      </c>
      <c r="C60" s="7">
        <f>VLOOKUP(B60,自治会別!$B$2:$F$266,2,0)</f>
        <v>1179</v>
      </c>
      <c r="D60" s="7">
        <f t="shared" si="1"/>
        <v>2538</v>
      </c>
      <c r="E60" s="7">
        <f>VLOOKUP(B60,自治会別!$B$2:$F$266,3,0)</f>
        <v>1265</v>
      </c>
      <c r="F60" s="7">
        <f>VLOOKUP(B60,自治会別!$B$2:$F$266,4,0)</f>
        <v>1273</v>
      </c>
      <c r="G60" s="67" t="s">
        <v>642</v>
      </c>
      <c r="H60" s="7">
        <f>VLOOKUP(G60,自治会別!$B$2:$F$266,2,0)</f>
        <v>217</v>
      </c>
      <c r="I60" s="7">
        <f t="shared" si="0"/>
        <v>501</v>
      </c>
      <c r="J60" s="7">
        <f>VLOOKUP(G60,自治会別!$B$2:$F$266,3,0)</f>
        <v>244</v>
      </c>
      <c r="K60" s="7">
        <f>VLOOKUP(G60,自治会別!$B$2:$F$266,4,0)</f>
        <v>257</v>
      </c>
      <c r="Q60" s="7"/>
      <c r="R60" s="7"/>
      <c r="S60" s="7"/>
      <c r="T60" s="7"/>
      <c r="U60" s="7"/>
    </row>
    <row r="61" spans="2:21" x14ac:dyDescent="0.2">
      <c r="B61" s="22" t="s">
        <v>583</v>
      </c>
      <c r="C61" s="7">
        <f>VLOOKUP(B61,自治会別!$B$2:$F$266,2,0)</f>
        <v>1651</v>
      </c>
      <c r="D61" s="7">
        <f t="shared" si="1"/>
        <v>3710</v>
      </c>
      <c r="E61" s="7">
        <f>VLOOKUP(B61,自治会別!$B$2:$F$266,3,0)</f>
        <v>1836</v>
      </c>
      <c r="F61" s="7">
        <f>VLOOKUP(B61,自治会別!$B$2:$F$266,4,0)</f>
        <v>1874</v>
      </c>
      <c r="G61" s="67" t="s">
        <v>643</v>
      </c>
      <c r="H61" s="7">
        <f>VLOOKUP(G61,自治会別!$B$2:$F$266,2,0)</f>
        <v>141</v>
      </c>
      <c r="I61" s="7">
        <f t="shared" si="0"/>
        <v>314</v>
      </c>
      <c r="J61" s="7">
        <f>VLOOKUP(G61,自治会別!$B$2:$F$266,3,0)</f>
        <v>155</v>
      </c>
      <c r="K61" s="7">
        <f>VLOOKUP(G61,自治会別!$B$2:$F$266,4,0)</f>
        <v>159</v>
      </c>
      <c r="Q61" s="7"/>
      <c r="R61" s="7"/>
      <c r="S61" s="7"/>
      <c r="T61" s="7"/>
      <c r="U61" s="7"/>
    </row>
    <row r="62" spans="2:21" x14ac:dyDescent="0.2">
      <c r="B62" s="22" t="s">
        <v>584</v>
      </c>
      <c r="C62" s="7">
        <f>VLOOKUP(B62,自治会別!$B$2:$F$266,2,0)</f>
        <v>835</v>
      </c>
      <c r="D62" s="7">
        <f t="shared" si="1"/>
        <v>1826</v>
      </c>
      <c r="E62" s="7">
        <f>VLOOKUP(B62,自治会別!$B$2:$F$266,3,0)</f>
        <v>846</v>
      </c>
      <c r="F62" s="7">
        <f>VLOOKUP(B62,自治会別!$B$2:$F$266,4,0)</f>
        <v>980</v>
      </c>
      <c r="G62" s="67" t="s">
        <v>644</v>
      </c>
      <c r="H62" s="7">
        <f>VLOOKUP(G62,自治会別!$B$2:$F$266,2,0)</f>
        <v>37</v>
      </c>
      <c r="I62" s="7">
        <f t="shared" si="0"/>
        <v>76</v>
      </c>
      <c r="J62" s="7">
        <f>VLOOKUP(G62,自治会別!$B$2:$F$266,3,0)</f>
        <v>43</v>
      </c>
      <c r="K62" s="7">
        <f>VLOOKUP(G62,自治会別!$B$2:$F$266,4,0)</f>
        <v>33</v>
      </c>
      <c r="Q62" s="7"/>
      <c r="R62" s="7"/>
      <c r="S62" s="7"/>
      <c r="T62" s="7"/>
      <c r="U62" s="7"/>
    </row>
    <row r="63" spans="2:21" x14ac:dyDescent="0.2">
      <c r="B63" s="22" t="s">
        <v>585</v>
      </c>
      <c r="C63" s="7">
        <f>VLOOKUP(B63,自治会別!$B$2:$F$266,2,0)</f>
        <v>592</v>
      </c>
      <c r="D63" s="7">
        <f t="shared" si="1"/>
        <v>1351</v>
      </c>
      <c r="E63" s="7">
        <f>VLOOKUP(B63,自治会別!$B$2:$F$266,3,0)</f>
        <v>644</v>
      </c>
      <c r="F63" s="7">
        <f>VLOOKUP(B63,自治会別!$B$2:$F$266,4,0)</f>
        <v>707</v>
      </c>
      <c r="G63" s="67" t="s">
        <v>645</v>
      </c>
      <c r="H63" s="7">
        <f>VLOOKUP(G63,自治会別!$B$2:$F$266,2,0)</f>
        <v>295</v>
      </c>
      <c r="I63" s="7">
        <f t="shared" si="0"/>
        <v>520</v>
      </c>
      <c r="J63" s="7">
        <f>VLOOKUP(G63,自治会別!$B$2:$F$266,3,0)</f>
        <v>268</v>
      </c>
      <c r="K63" s="7">
        <f>VLOOKUP(G63,自治会別!$B$2:$F$266,4,0)</f>
        <v>252</v>
      </c>
      <c r="Q63" s="7"/>
      <c r="R63" s="7"/>
      <c r="S63" s="7"/>
      <c r="T63" s="7"/>
      <c r="U63" s="7"/>
    </row>
    <row r="64" spans="2:21" x14ac:dyDescent="0.2">
      <c r="B64" s="22" t="s">
        <v>586</v>
      </c>
      <c r="C64" s="7">
        <f>VLOOKUP(B64,自治会別!$B$2:$F$266,2,0)</f>
        <v>293</v>
      </c>
      <c r="D64" s="7">
        <f t="shared" si="1"/>
        <v>549</v>
      </c>
      <c r="E64" s="7">
        <f>VLOOKUP(B64,自治会別!$B$2:$F$266,3,0)</f>
        <v>273</v>
      </c>
      <c r="F64" s="7">
        <f>VLOOKUP(B64,自治会別!$B$2:$F$266,4,0)</f>
        <v>276</v>
      </c>
      <c r="G64" s="67" t="s">
        <v>646</v>
      </c>
      <c r="H64" s="7">
        <f>VLOOKUP(G64,自治会別!$B$2:$F$266,2,0)</f>
        <v>103</v>
      </c>
      <c r="I64" s="7">
        <f t="shared" si="0"/>
        <v>234</v>
      </c>
      <c r="J64" s="7">
        <f>VLOOKUP(G64,自治会別!$B$2:$F$266,3,0)</f>
        <v>123</v>
      </c>
      <c r="K64" s="7">
        <f>VLOOKUP(G64,自治会別!$B$2:$F$266,4,0)</f>
        <v>111</v>
      </c>
      <c r="Q64" s="7"/>
      <c r="R64" s="7"/>
      <c r="S64" s="7"/>
      <c r="T64" s="7"/>
      <c r="U64" s="7"/>
    </row>
    <row r="65" spans="2:21" x14ac:dyDescent="0.2">
      <c r="B65" s="22" t="s">
        <v>587</v>
      </c>
      <c r="C65" s="7">
        <f>VLOOKUP(B65,自治会別!$B$2:$F$266,2,0)</f>
        <v>20</v>
      </c>
      <c r="D65" s="7">
        <f t="shared" si="1"/>
        <v>33</v>
      </c>
      <c r="E65" s="7">
        <f>VLOOKUP(B65,自治会別!$B$2:$F$266,3,0)</f>
        <v>16</v>
      </c>
      <c r="F65" s="7">
        <f>VLOOKUP(B65,自治会別!$B$2:$F$266,4,0)</f>
        <v>17</v>
      </c>
      <c r="G65" s="67" t="s">
        <v>647</v>
      </c>
      <c r="H65" s="7">
        <f>VLOOKUP(G65,自治会別!$B$2:$F$266,2,0)</f>
        <v>1181</v>
      </c>
      <c r="I65" s="7">
        <f t="shared" si="0"/>
        <v>2737</v>
      </c>
      <c r="J65" s="7">
        <f>VLOOKUP(G65,自治会別!$B$2:$F$266,3,0)</f>
        <v>1334</v>
      </c>
      <c r="K65" s="7">
        <f>VLOOKUP(G65,自治会別!$B$2:$F$266,4,0)</f>
        <v>1403</v>
      </c>
      <c r="Q65" s="7"/>
      <c r="R65" s="7"/>
      <c r="S65" s="7"/>
      <c r="T65" s="7"/>
      <c r="U65" s="7"/>
    </row>
    <row r="66" spans="2:21" x14ac:dyDescent="0.2">
      <c r="B66" s="22" t="s">
        <v>588</v>
      </c>
      <c r="C66" s="7">
        <f>VLOOKUP(B66,自治会別!$B$2:$F$266,2,0)</f>
        <v>717</v>
      </c>
      <c r="D66" s="7">
        <f t="shared" si="1"/>
        <v>1504</v>
      </c>
      <c r="E66" s="7">
        <f>VLOOKUP(B66,自治会別!$B$2:$F$266,3,0)</f>
        <v>768</v>
      </c>
      <c r="F66" s="7">
        <f>VLOOKUP(B66,自治会別!$B$2:$F$266,4,0)</f>
        <v>736</v>
      </c>
      <c r="G66" s="67" t="s">
        <v>648</v>
      </c>
      <c r="H66" s="7">
        <f>VLOOKUP(G66,自治会別!$B$2:$F$266,2,0)</f>
        <v>334</v>
      </c>
      <c r="I66" s="7">
        <f t="shared" si="0"/>
        <v>769</v>
      </c>
      <c r="J66" s="7">
        <f>VLOOKUP(G66,自治会別!$B$2:$F$266,3,0)</f>
        <v>386</v>
      </c>
      <c r="K66" s="7">
        <f>VLOOKUP(G66,自治会別!$B$2:$F$266,4,0)</f>
        <v>383</v>
      </c>
      <c r="Q66" s="7"/>
      <c r="R66" s="7"/>
      <c r="S66" s="7"/>
      <c r="T66" s="7"/>
      <c r="U66" s="7"/>
    </row>
    <row r="67" spans="2:21" ht="13.8" thickBot="1" x14ac:dyDescent="0.25">
      <c r="B67" s="43" t="s">
        <v>589</v>
      </c>
      <c r="C67" s="71">
        <f>VLOOKUP(B67,自治会別!$B$2:$F$266,2,0)</f>
        <v>722</v>
      </c>
      <c r="D67" s="9">
        <f t="shared" si="1"/>
        <v>1628</v>
      </c>
      <c r="E67" s="9">
        <f>VLOOKUP(B67,自治会別!$B$2:$F$266,3,0)</f>
        <v>765</v>
      </c>
      <c r="F67" s="9">
        <f>VLOOKUP(B67,自治会別!$B$2:$F$266,4,0)</f>
        <v>863</v>
      </c>
      <c r="G67" s="68" t="s">
        <v>649</v>
      </c>
      <c r="H67" s="9">
        <f>VLOOKUP(G67,自治会別!$B$2:$F$266,2,0)</f>
        <v>681</v>
      </c>
      <c r="I67" s="9">
        <f t="shared" si="0"/>
        <v>1638</v>
      </c>
      <c r="J67" s="9">
        <f>VLOOKUP(G67,自治会別!$B$2:$F$266,3,0)</f>
        <v>795</v>
      </c>
      <c r="K67" s="9">
        <f>VLOOKUP(G67,自治会別!$B$2:$F$266,4,0)</f>
        <v>843</v>
      </c>
      <c r="Q67" s="7"/>
      <c r="R67" s="7"/>
      <c r="S67" s="7"/>
      <c r="T67" s="7"/>
      <c r="U67" s="7"/>
    </row>
    <row r="69" spans="2:21" x14ac:dyDescent="0.2">
      <c r="B69" s="1" t="s">
        <v>769</v>
      </c>
    </row>
    <row r="70" spans="2:21" ht="13.8" thickBot="1" x14ac:dyDescent="0.25">
      <c r="K70" s="3" t="s">
        <v>1131</v>
      </c>
    </row>
    <row r="71" spans="2:21" x14ac:dyDescent="0.2">
      <c r="B71" s="175" t="s">
        <v>529</v>
      </c>
      <c r="C71" s="170" t="s">
        <v>59</v>
      </c>
      <c r="D71" s="230" t="s">
        <v>58</v>
      </c>
      <c r="E71" s="230"/>
      <c r="F71" s="226"/>
      <c r="G71" s="249" t="s">
        <v>529</v>
      </c>
      <c r="H71" s="170" t="s">
        <v>59</v>
      </c>
      <c r="I71" s="230" t="s">
        <v>58</v>
      </c>
      <c r="J71" s="230"/>
      <c r="K71" s="226"/>
    </row>
    <row r="72" spans="2:21" x14ac:dyDescent="0.2">
      <c r="B72" s="177"/>
      <c r="C72" s="172"/>
      <c r="D72" s="18" t="s">
        <v>94</v>
      </c>
      <c r="E72" s="18" t="s">
        <v>62</v>
      </c>
      <c r="F72" s="19" t="s">
        <v>63</v>
      </c>
      <c r="G72" s="250"/>
      <c r="H72" s="172"/>
      <c r="I72" s="18" t="s">
        <v>94</v>
      </c>
      <c r="J72" s="18" t="s">
        <v>62</v>
      </c>
      <c r="K72" s="19" t="s">
        <v>63</v>
      </c>
    </row>
    <row r="73" spans="2:21" x14ac:dyDescent="0.2">
      <c r="B73" s="4"/>
      <c r="C73" s="5" t="s">
        <v>70</v>
      </c>
      <c r="D73" s="5" t="s">
        <v>69</v>
      </c>
      <c r="E73" s="5" t="s">
        <v>69</v>
      </c>
      <c r="F73" s="5" t="s">
        <v>69</v>
      </c>
      <c r="G73" s="38"/>
      <c r="H73" s="5" t="s">
        <v>70</v>
      </c>
      <c r="I73" s="5" t="s">
        <v>69</v>
      </c>
      <c r="J73" s="5" t="s">
        <v>69</v>
      </c>
      <c r="K73" s="5" t="s">
        <v>69</v>
      </c>
      <c r="S73" s="7"/>
      <c r="T73" s="7"/>
      <c r="U73" s="7"/>
    </row>
    <row r="74" spans="2:21" x14ac:dyDescent="0.2">
      <c r="B74" s="132" t="s">
        <v>650</v>
      </c>
      <c r="C74" s="7">
        <f>VLOOKUP(B74,自治会別!$B$2:$F$266,2,0)</f>
        <v>269</v>
      </c>
      <c r="D74" s="7">
        <f t="shared" ref="D74" si="2">SUM(E74,F74)</f>
        <v>668</v>
      </c>
      <c r="E74" s="7">
        <f>VLOOKUP(B74,自治会別!$B$2:$F$266,3,0)</f>
        <v>318</v>
      </c>
      <c r="F74" s="7">
        <f>VLOOKUP(B74,自治会別!$B$2:$F$266,4,0)</f>
        <v>350</v>
      </c>
      <c r="G74" s="91" t="s">
        <v>709</v>
      </c>
      <c r="H74" s="7">
        <f>VLOOKUP(G74,自治会別!$B$2:$F$266,2,0)</f>
        <v>247</v>
      </c>
      <c r="I74" s="7">
        <f t="shared" ref="I74" si="3">SUM(J74,K74)</f>
        <v>603</v>
      </c>
      <c r="J74" s="7">
        <f>VLOOKUP(G74,自治会別!$B$2:$F$266,3,0)</f>
        <v>309</v>
      </c>
      <c r="K74" s="7">
        <f>VLOOKUP(G74,自治会別!$B$2:$F$266,4,0)</f>
        <v>294</v>
      </c>
      <c r="R74" s="7"/>
      <c r="S74" s="7"/>
      <c r="T74" s="7"/>
      <c r="U74" s="7"/>
    </row>
    <row r="75" spans="2:21" x14ac:dyDescent="0.2">
      <c r="B75" s="132" t="s">
        <v>651</v>
      </c>
      <c r="C75" s="7">
        <f>VLOOKUP(B75,自治会別!$B$2:$F$266,2,0)</f>
        <v>160</v>
      </c>
      <c r="D75" s="7">
        <f t="shared" ref="D75:D134" si="4">SUM(E75,F75)</f>
        <v>330</v>
      </c>
      <c r="E75" s="7">
        <f>VLOOKUP(B75,自治会別!$B$2:$F$266,3,0)</f>
        <v>157</v>
      </c>
      <c r="F75" s="7">
        <f>VLOOKUP(B75,自治会別!$B$2:$F$266,4,0)</f>
        <v>173</v>
      </c>
      <c r="G75" s="67" t="s">
        <v>710</v>
      </c>
      <c r="H75" s="7">
        <f>VLOOKUP(G75,自治会別!$B$2:$F$266,2,0)</f>
        <v>202</v>
      </c>
      <c r="I75" s="7">
        <f t="shared" ref="I75:I133" si="5">SUM(J75,K75)</f>
        <v>524</v>
      </c>
      <c r="J75" s="7">
        <f>VLOOKUP(G75,自治会別!$B$2:$F$266,3,0)</f>
        <v>255</v>
      </c>
      <c r="K75" s="7">
        <f>VLOOKUP(G75,自治会別!$B$2:$F$266,4,0)</f>
        <v>269</v>
      </c>
      <c r="R75" s="7"/>
      <c r="S75" s="7"/>
      <c r="T75" s="7"/>
      <c r="U75" s="7"/>
    </row>
    <row r="76" spans="2:21" x14ac:dyDescent="0.2">
      <c r="B76" s="132" t="s">
        <v>652</v>
      </c>
      <c r="C76" s="7">
        <f>VLOOKUP(B76,自治会別!$B$2:$F$266,2,0)</f>
        <v>691</v>
      </c>
      <c r="D76" s="7">
        <f t="shared" si="4"/>
        <v>1512</v>
      </c>
      <c r="E76" s="7">
        <f>VLOOKUP(B76,自治会別!$B$2:$F$266,3,0)</f>
        <v>770</v>
      </c>
      <c r="F76" s="7">
        <f>VLOOKUP(B76,自治会別!$B$2:$F$266,4,0)</f>
        <v>742</v>
      </c>
      <c r="G76" s="67" t="s">
        <v>711</v>
      </c>
      <c r="H76" s="7">
        <f>VLOOKUP(G76,自治会別!$B$2:$F$266,2,0)</f>
        <v>37</v>
      </c>
      <c r="I76" s="7">
        <f t="shared" si="5"/>
        <v>79</v>
      </c>
      <c r="J76" s="7">
        <f>VLOOKUP(G76,自治会別!$B$2:$F$266,3,0)</f>
        <v>35</v>
      </c>
      <c r="K76" s="7">
        <f>VLOOKUP(G76,自治会別!$B$2:$F$266,4,0)</f>
        <v>44</v>
      </c>
      <c r="R76" s="7"/>
      <c r="S76" s="7"/>
      <c r="T76" s="7"/>
      <c r="U76" s="7"/>
    </row>
    <row r="77" spans="2:21" x14ac:dyDescent="0.2">
      <c r="B77" s="132" t="s">
        <v>653</v>
      </c>
      <c r="C77" s="7">
        <f>VLOOKUP(B77,自治会別!$B$2:$F$266,2,0)</f>
        <v>165</v>
      </c>
      <c r="D77" s="7">
        <f t="shared" si="4"/>
        <v>370</v>
      </c>
      <c r="E77" s="7">
        <f>VLOOKUP(B77,自治会別!$B$2:$F$266,3,0)</f>
        <v>182</v>
      </c>
      <c r="F77" s="7">
        <f>VLOOKUP(B77,自治会別!$B$2:$F$266,4,0)</f>
        <v>188</v>
      </c>
      <c r="G77" s="67" t="s">
        <v>712</v>
      </c>
      <c r="H77" s="7">
        <f>VLOOKUP(G77,自治会別!$B$2:$F$266,2,0)</f>
        <v>323</v>
      </c>
      <c r="I77" s="7">
        <f t="shared" si="5"/>
        <v>756</v>
      </c>
      <c r="J77" s="7">
        <f>VLOOKUP(G77,自治会別!$B$2:$F$266,3,0)</f>
        <v>376</v>
      </c>
      <c r="K77" s="7">
        <f>VLOOKUP(G77,自治会別!$B$2:$F$266,4,0)</f>
        <v>380</v>
      </c>
      <c r="R77" s="7"/>
      <c r="S77" s="7"/>
      <c r="T77" s="7"/>
      <c r="U77" s="7"/>
    </row>
    <row r="78" spans="2:21" x14ac:dyDescent="0.2">
      <c r="B78" s="132" t="s">
        <v>654</v>
      </c>
      <c r="C78" s="7">
        <f>VLOOKUP(B78,自治会別!$B$2:$F$266,2,0)</f>
        <v>258</v>
      </c>
      <c r="D78" s="7">
        <f t="shared" si="4"/>
        <v>611</v>
      </c>
      <c r="E78" s="7">
        <f>VLOOKUP(B78,自治会別!$B$2:$F$266,3,0)</f>
        <v>303</v>
      </c>
      <c r="F78" s="7">
        <f>VLOOKUP(B78,自治会別!$B$2:$F$266,4,0)</f>
        <v>308</v>
      </c>
      <c r="G78" s="67" t="s">
        <v>713</v>
      </c>
      <c r="H78" s="7">
        <f>VLOOKUP(G78,自治会別!$B$2:$F$266,2,0)</f>
        <v>129</v>
      </c>
      <c r="I78" s="7">
        <f t="shared" si="5"/>
        <v>301</v>
      </c>
      <c r="J78" s="7">
        <f>VLOOKUP(G78,自治会別!$B$2:$F$266,3,0)</f>
        <v>150</v>
      </c>
      <c r="K78" s="7">
        <f>VLOOKUP(G78,自治会別!$B$2:$F$266,4,0)</f>
        <v>151</v>
      </c>
      <c r="R78" s="7"/>
      <c r="S78" s="7"/>
      <c r="T78" s="7"/>
      <c r="U78" s="7"/>
    </row>
    <row r="79" spans="2:21" x14ac:dyDescent="0.2">
      <c r="B79" s="132" t="s">
        <v>655</v>
      </c>
      <c r="C79" s="7">
        <f>VLOOKUP(B79,自治会別!$B$2:$F$266,2,0)</f>
        <v>311</v>
      </c>
      <c r="D79" s="7">
        <f t="shared" si="4"/>
        <v>763</v>
      </c>
      <c r="E79" s="7">
        <f>VLOOKUP(B79,自治会別!$B$2:$F$266,3,0)</f>
        <v>375</v>
      </c>
      <c r="F79" s="7">
        <f>VLOOKUP(B79,自治会別!$B$2:$F$266,4,0)</f>
        <v>388</v>
      </c>
      <c r="G79" s="67" t="s">
        <v>714</v>
      </c>
      <c r="H79" s="7">
        <f>VLOOKUP(G79,自治会別!$B$2:$F$266,2,0)</f>
        <v>451</v>
      </c>
      <c r="I79" s="7">
        <f t="shared" si="5"/>
        <v>1043</v>
      </c>
      <c r="J79" s="7">
        <f>VLOOKUP(G79,自治会別!$B$2:$F$266,3,0)</f>
        <v>538</v>
      </c>
      <c r="K79" s="7">
        <f>VLOOKUP(G79,自治会別!$B$2:$F$266,4,0)</f>
        <v>505</v>
      </c>
      <c r="R79" s="7"/>
      <c r="S79" s="7"/>
      <c r="T79" s="7"/>
      <c r="U79" s="7"/>
    </row>
    <row r="80" spans="2:21" x14ac:dyDescent="0.2">
      <c r="B80" s="132" t="s">
        <v>656</v>
      </c>
      <c r="C80" s="7">
        <f>VLOOKUP(B80,自治会別!$B$2:$F$266,2,0)</f>
        <v>69</v>
      </c>
      <c r="D80" s="7">
        <f t="shared" si="4"/>
        <v>128</v>
      </c>
      <c r="E80" s="7">
        <f>VLOOKUP(B80,自治会別!$B$2:$F$266,3,0)</f>
        <v>52</v>
      </c>
      <c r="F80" s="7">
        <f>VLOOKUP(B80,自治会別!$B$2:$F$266,4,0)</f>
        <v>76</v>
      </c>
      <c r="G80" s="67" t="s">
        <v>715</v>
      </c>
      <c r="H80" s="7">
        <f>VLOOKUP(G80,自治会別!$B$2:$F$266,2,0)</f>
        <v>127</v>
      </c>
      <c r="I80" s="7">
        <f t="shared" si="5"/>
        <v>285</v>
      </c>
      <c r="J80" s="7">
        <f>VLOOKUP(G80,自治会別!$B$2:$F$266,3,0)</f>
        <v>140</v>
      </c>
      <c r="K80" s="7">
        <f>VLOOKUP(G80,自治会別!$B$2:$F$266,4,0)</f>
        <v>145</v>
      </c>
      <c r="R80" s="7"/>
      <c r="S80" s="7"/>
      <c r="T80" s="7"/>
      <c r="U80" s="7"/>
    </row>
    <row r="81" spans="2:21" x14ac:dyDescent="0.2">
      <c r="B81" s="132" t="s">
        <v>657</v>
      </c>
      <c r="C81" s="7">
        <f>VLOOKUP(B81,自治会別!$B$2:$F$266,2,0)</f>
        <v>73</v>
      </c>
      <c r="D81" s="7">
        <f t="shared" si="4"/>
        <v>192</v>
      </c>
      <c r="E81" s="7">
        <f>VLOOKUP(B81,自治会別!$B$2:$F$266,3,0)</f>
        <v>96</v>
      </c>
      <c r="F81" s="7">
        <f>VLOOKUP(B81,自治会別!$B$2:$F$266,4,0)</f>
        <v>96</v>
      </c>
      <c r="G81" s="67" t="s">
        <v>716</v>
      </c>
      <c r="H81" s="7">
        <f>VLOOKUP(G81,自治会別!$B$2:$F$266,2,0)</f>
        <v>29</v>
      </c>
      <c r="I81" s="7">
        <f t="shared" si="5"/>
        <v>51</v>
      </c>
      <c r="J81" s="7">
        <f>VLOOKUP(G81,自治会別!$B$2:$F$266,3,0)</f>
        <v>24</v>
      </c>
      <c r="K81" s="7">
        <f>VLOOKUP(G81,自治会別!$B$2:$F$266,4,0)</f>
        <v>27</v>
      </c>
      <c r="R81" s="7"/>
      <c r="S81" s="7"/>
      <c r="T81" s="7"/>
      <c r="U81" s="7"/>
    </row>
    <row r="82" spans="2:21" x14ac:dyDescent="0.2">
      <c r="B82" s="132" t="s">
        <v>658</v>
      </c>
      <c r="C82" s="7">
        <f>VLOOKUP(B82,自治会別!$B$2:$F$266,2,0)</f>
        <v>58</v>
      </c>
      <c r="D82" s="7">
        <f t="shared" si="4"/>
        <v>160</v>
      </c>
      <c r="E82" s="7">
        <f>VLOOKUP(B82,自治会別!$B$2:$F$266,3,0)</f>
        <v>75</v>
      </c>
      <c r="F82" s="7">
        <f>VLOOKUP(B82,自治会別!$B$2:$F$266,4,0)</f>
        <v>85</v>
      </c>
      <c r="G82" s="67" t="s">
        <v>717</v>
      </c>
      <c r="H82" s="7">
        <f>VLOOKUP(G82,自治会別!$B$2:$F$266,2,0)</f>
        <v>88</v>
      </c>
      <c r="I82" s="7">
        <f t="shared" si="5"/>
        <v>188</v>
      </c>
      <c r="J82" s="7">
        <f>VLOOKUP(G82,自治会別!$B$2:$F$266,3,0)</f>
        <v>103</v>
      </c>
      <c r="K82" s="7">
        <f>VLOOKUP(G82,自治会別!$B$2:$F$266,4,0)</f>
        <v>85</v>
      </c>
      <c r="R82" s="7"/>
      <c r="S82" s="7"/>
      <c r="T82" s="7"/>
      <c r="U82" s="7"/>
    </row>
    <row r="83" spans="2:21" x14ac:dyDescent="0.2">
      <c r="B83" s="132" t="s">
        <v>659</v>
      </c>
      <c r="C83" s="7">
        <f>VLOOKUP(B83,自治会別!$B$2:$F$266,2,0)</f>
        <v>248</v>
      </c>
      <c r="D83" s="7">
        <f t="shared" si="4"/>
        <v>611</v>
      </c>
      <c r="E83" s="7">
        <f>VLOOKUP(B83,自治会別!$B$2:$F$266,3,0)</f>
        <v>319</v>
      </c>
      <c r="F83" s="7">
        <f>VLOOKUP(B83,自治会別!$B$2:$F$266,4,0)</f>
        <v>292</v>
      </c>
      <c r="G83" s="67" t="s">
        <v>718</v>
      </c>
      <c r="H83" s="7">
        <f>VLOOKUP(G83,自治会別!$B$2:$F$266,2,0)</f>
        <v>173</v>
      </c>
      <c r="I83" s="7">
        <f t="shared" si="5"/>
        <v>405</v>
      </c>
      <c r="J83" s="7">
        <f>VLOOKUP(G83,自治会別!$B$2:$F$266,3,0)</f>
        <v>192</v>
      </c>
      <c r="K83" s="7">
        <f>VLOOKUP(G83,自治会別!$B$2:$F$266,4,0)</f>
        <v>213</v>
      </c>
      <c r="R83" s="7"/>
      <c r="S83" s="7"/>
      <c r="T83" s="7"/>
      <c r="U83" s="7"/>
    </row>
    <row r="84" spans="2:21" x14ac:dyDescent="0.2">
      <c r="B84" s="132" t="s">
        <v>660</v>
      </c>
      <c r="C84" s="7">
        <f>VLOOKUP(B84,自治会別!$B$2:$F$266,2,0)</f>
        <v>318</v>
      </c>
      <c r="D84" s="7">
        <f t="shared" si="4"/>
        <v>771</v>
      </c>
      <c r="E84" s="7">
        <f>VLOOKUP(B84,自治会別!$B$2:$F$266,3,0)</f>
        <v>370</v>
      </c>
      <c r="F84" s="7">
        <f>VLOOKUP(B84,自治会別!$B$2:$F$266,4,0)</f>
        <v>401</v>
      </c>
      <c r="G84" s="67" t="s">
        <v>719</v>
      </c>
      <c r="H84" s="7">
        <f>VLOOKUP(G84,自治会別!$B$2:$F$266,2,0)</f>
        <v>40</v>
      </c>
      <c r="I84" s="7">
        <f t="shared" si="5"/>
        <v>86</v>
      </c>
      <c r="J84" s="7">
        <f>VLOOKUP(G84,自治会別!$B$2:$F$266,3,0)</f>
        <v>43</v>
      </c>
      <c r="K84" s="7">
        <f>VLOOKUP(G84,自治会別!$B$2:$F$266,4,0)</f>
        <v>43</v>
      </c>
      <c r="R84" s="7"/>
      <c r="S84" s="7"/>
      <c r="T84" s="7"/>
      <c r="U84" s="7"/>
    </row>
    <row r="85" spans="2:21" x14ac:dyDescent="0.2">
      <c r="B85" s="132" t="s">
        <v>661</v>
      </c>
      <c r="C85" s="7">
        <f>VLOOKUP(B85,自治会別!$B$2:$F$266,2,0)</f>
        <v>144</v>
      </c>
      <c r="D85" s="7">
        <f t="shared" si="4"/>
        <v>341</v>
      </c>
      <c r="E85" s="7">
        <f>VLOOKUP(B85,自治会別!$B$2:$F$266,3,0)</f>
        <v>164</v>
      </c>
      <c r="F85" s="7">
        <f>VLOOKUP(B85,自治会別!$B$2:$F$266,4,0)</f>
        <v>177</v>
      </c>
      <c r="G85" s="67" t="s">
        <v>720</v>
      </c>
      <c r="H85" s="7">
        <f>VLOOKUP(G85,自治会別!$B$2:$F$266,2,0)</f>
        <v>104</v>
      </c>
      <c r="I85" s="7">
        <f t="shared" si="5"/>
        <v>289</v>
      </c>
      <c r="J85" s="7">
        <f>VLOOKUP(G85,自治会別!$B$2:$F$266,3,0)</f>
        <v>148</v>
      </c>
      <c r="K85" s="7">
        <f>VLOOKUP(G85,自治会別!$B$2:$F$266,4,0)</f>
        <v>141</v>
      </c>
      <c r="R85" s="7"/>
      <c r="S85" s="7"/>
      <c r="T85" s="7"/>
      <c r="U85" s="7"/>
    </row>
    <row r="86" spans="2:21" x14ac:dyDescent="0.2">
      <c r="B86" s="132" t="s">
        <v>662</v>
      </c>
      <c r="C86" s="7">
        <f>VLOOKUP(B86,自治会別!$B$2:$F$266,2,0)</f>
        <v>89</v>
      </c>
      <c r="D86" s="7">
        <f t="shared" si="4"/>
        <v>207</v>
      </c>
      <c r="E86" s="7">
        <f>VLOOKUP(B86,自治会別!$B$2:$F$266,3,0)</f>
        <v>106</v>
      </c>
      <c r="F86" s="7">
        <f>VLOOKUP(B86,自治会別!$B$2:$F$266,4,0)</f>
        <v>101</v>
      </c>
      <c r="G86" s="67" t="s">
        <v>721</v>
      </c>
      <c r="H86" s="7">
        <f>VLOOKUP(G86,自治会別!$B$2:$F$266,2,0)</f>
        <v>63</v>
      </c>
      <c r="I86" s="7">
        <f t="shared" si="5"/>
        <v>140</v>
      </c>
      <c r="J86" s="7">
        <f>VLOOKUP(G86,自治会別!$B$2:$F$266,3,0)</f>
        <v>75</v>
      </c>
      <c r="K86" s="7">
        <f>VLOOKUP(G86,自治会別!$B$2:$F$266,4,0)</f>
        <v>65</v>
      </c>
      <c r="R86" s="7"/>
      <c r="S86" s="7"/>
      <c r="T86" s="7"/>
      <c r="U86" s="7"/>
    </row>
    <row r="87" spans="2:21" x14ac:dyDescent="0.2">
      <c r="B87" s="132" t="s">
        <v>663</v>
      </c>
      <c r="C87" s="7">
        <f>VLOOKUP(B87,自治会別!$B$2:$F$266,2,0)</f>
        <v>199</v>
      </c>
      <c r="D87" s="7">
        <f t="shared" si="4"/>
        <v>492</v>
      </c>
      <c r="E87" s="7">
        <f>VLOOKUP(B87,自治会別!$B$2:$F$266,3,0)</f>
        <v>251</v>
      </c>
      <c r="F87" s="7">
        <f>VLOOKUP(B87,自治会別!$B$2:$F$266,4,0)</f>
        <v>241</v>
      </c>
      <c r="G87" s="67" t="s">
        <v>722</v>
      </c>
      <c r="H87" s="7">
        <f>VLOOKUP(G87,自治会別!$B$2:$F$266,2,0)</f>
        <v>80</v>
      </c>
      <c r="I87" s="7">
        <f t="shared" si="5"/>
        <v>168</v>
      </c>
      <c r="J87" s="7">
        <f>VLOOKUP(G87,自治会別!$B$2:$F$266,3,0)</f>
        <v>83</v>
      </c>
      <c r="K87" s="7">
        <f>VLOOKUP(G87,自治会別!$B$2:$F$266,4,0)</f>
        <v>85</v>
      </c>
      <c r="R87" s="7"/>
      <c r="S87" s="7"/>
      <c r="T87" s="7"/>
      <c r="U87" s="7"/>
    </row>
    <row r="88" spans="2:21" x14ac:dyDescent="0.2">
      <c r="B88" s="132" t="s">
        <v>664</v>
      </c>
      <c r="C88" s="7">
        <f>VLOOKUP(B88,自治会別!$B$2:$F$266,2,0)</f>
        <v>370</v>
      </c>
      <c r="D88" s="7">
        <f t="shared" si="4"/>
        <v>886</v>
      </c>
      <c r="E88" s="7">
        <f>VLOOKUP(B88,自治会別!$B$2:$F$266,3,0)</f>
        <v>445</v>
      </c>
      <c r="F88" s="7">
        <f>VLOOKUP(B88,自治会別!$B$2:$F$266,4,0)</f>
        <v>441</v>
      </c>
      <c r="G88" s="67" t="s">
        <v>723</v>
      </c>
      <c r="H88" s="7">
        <f>VLOOKUP(G88,自治会別!$B$2:$F$266,2,0)</f>
        <v>305</v>
      </c>
      <c r="I88" s="7">
        <f t="shared" si="5"/>
        <v>641</v>
      </c>
      <c r="J88" s="7">
        <f>VLOOKUP(G88,自治会別!$B$2:$F$266,3,0)</f>
        <v>333</v>
      </c>
      <c r="K88" s="7">
        <f>VLOOKUP(G88,自治会別!$B$2:$F$266,4,0)</f>
        <v>308</v>
      </c>
      <c r="R88" s="7"/>
      <c r="S88" s="7"/>
      <c r="T88" s="7"/>
      <c r="U88" s="7"/>
    </row>
    <row r="89" spans="2:21" x14ac:dyDescent="0.2">
      <c r="B89" s="132" t="s">
        <v>665</v>
      </c>
      <c r="C89" s="7">
        <f>VLOOKUP(B89,自治会別!$B$2:$F$266,2,0)</f>
        <v>125</v>
      </c>
      <c r="D89" s="7">
        <f t="shared" si="4"/>
        <v>272</v>
      </c>
      <c r="E89" s="7">
        <f>VLOOKUP(B89,自治会別!$B$2:$F$266,3,0)</f>
        <v>135</v>
      </c>
      <c r="F89" s="7">
        <f>VLOOKUP(B89,自治会別!$B$2:$F$266,4,0)</f>
        <v>137</v>
      </c>
      <c r="G89" s="67" t="s">
        <v>724</v>
      </c>
      <c r="H89" s="7">
        <f>VLOOKUP(G89,自治会別!$B$2:$F$266,2,0)</f>
        <v>81</v>
      </c>
      <c r="I89" s="7">
        <f t="shared" si="5"/>
        <v>200</v>
      </c>
      <c r="J89" s="7">
        <f>VLOOKUP(G89,自治会別!$B$2:$F$266,3,0)</f>
        <v>95</v>
      </c>
      <c r="K89" s="7">
        <f>VLOOKUP(G89,自治会別!$B$2:$F$266,4,0)</f>
        <v>105</v>
      </c>
      <c r="R89" s="7"/>
      <c r="S89" s="7"/>
      <c r="T89" s="7"/>
      <c r="U89" s="7"/>
    </row>
    <row r="90" spans="2:21" x14ac:dyDescent="0.2">
      <c r="B90" s="132" t="s">
        <v>666</v>
      </c>
      <c r="C90" s="7">
        <f>VLOOKUP(B90,自治会別!$B$2:$F$266,2,0)</f>
        <v>747</v>
      </c>
      <c r="D90" s="7">
        <f t="shared" si="4"/>
        <v>1395</v>
      </c>
      <c r="E90" s="7">
        <f>VLOOKUP(B90,自治会別!$B$2:$F$266,3,0)</f>
        <v>699</v>
      </c>
      <c r="F90" s="7">
        <f>VLOOKUP(B90,自治会別!$B$2:$F$266,4,0)</f>
        <v>696</v>
      </c>
      <c r="G90" s="67" t="s">
        <v>725</v>
      </c>
      <c r="H90" s="7">
        <f>VLOOKUP(G90,自治会別!$B$2:$F$266,2,0)</f>
        <v>60</v>
      </c>
      <c r="I90" s="7">
        <f t="shared" si="5"/>
        <v>123</v>
      </c>
      <c r="J90" s="7">
        <f>VLOOKUP(G90,自治会別!$B$2:$F$266,3,0)</f>
        <v>58</v>
      </c>
      <c r="K90" s="7">
        <f>VLOOKUP(G90,自治会別!$B$2:$F$266,4,0)</f>
        <v>65</v>
      </c>
      <c r="R90" s="7"/>
      <c r="S90" s="7"/>
      <c r="T90" s="7"/>
      <c r="U90" s="7"/>
    </row>
    <row r="91" spans="2:21" x14ac:dyDescent="0.2">
      <c r="B91" s="132" t="s">
        <v>667</v>
      </c>
      <c r="C91" s="7">
        <f>VLOOKUP(B91,自治会別!$B$2:$F$266,2,0)</f>
        <v>36</v>
      </c>
      <c r="D91" s="7">
        <f t="shared" si="4"/>
        <v>61</v>
      </c>
      <c r="E91" s="7">
        <f>VLOOKUP(B91,自治会別!$B$2:$F$266,3,0)</f>
        <v>27</v>
      </c>
      <c r="F91" s="7">
        <f>VLOOKUP(B91,自治会別!$B$2:$F$266,4,0)</f>
        <v>34</v>
      </c>
      <c r="G91" s="67" t="s">
        <v>726</v>
      </c>
      <c r="H91" s="7">
        <f>VLOOKUP(G91,自治会別!$B$2:$F$266,2,0)</f>
        <v>40</v>
      </c>
      <c r="I91" s="7">
        <f t="shared" si="5"/>
        <v>111</v>
      </c>
      <c r="J91" s="7">
        <f>VLOOKUP(G91,自治会別!$B$2:$F$266,3,0)</f>
        <v>49</v>
      </c>
      <c r="K91" s="7">
        <f>VLOOKUP(G91,自治会別!$B$2:$F$266,4,0)</f>
        <v>62</v>
      </c>
      <c r="R91" s="7"/>
      <c r="S91" s="7"/>
      <c r="T91" s="7"/>
      <c r="U91" s="7"/>
    </row>
    <row r="92" spans="2:21" x14ac:dyDescent="0.2">
      <c r="B92" s="132" t="s">
        <v>668</v>
      </c>
      <c r="C92" s="7">
        <f>VLOOKUP(B92,自治会別!$B$2:$F$266,2,0)</f>
        <v>90</v>
      </c>
      <c r="D92" s="7">
        <f t="shared" si="4"/>
        <v>215</v>
      </c>
      <c r="E92" s="7">
        <f>VLOOKUP(B92,自治会別!$B$2:$F$266,3,0)</f>
        <v>107</v>
      </c>
      <c r="F92" s="7">
        <f>VLOOKUP(B92,自治会別!$B$2:$F$266,4,0)</f>
        <v>108</v>
      </c>
      <c r="G92" s="67" t="s">
        <v>727</v>
      </c>
      <c r="H92" s="7">
        <f>VLOOKUP(G92,自治会別!$B$2:$F$266,2,0)</f>
        <v>110</v>
      </c>
      <c r="I92" s="7">
        <f t="shared" si="5"/>
        <v>274</v>
      </c>
      <c r="J92" s="7">
        <f>VLOOKUP(G92,自治会別!$B$2:$F$266,3,0)</f>
        <v>138</v>
      </c>
      <c r="K92" s="7">
        <f>VLOOKUP(G92,自治会別!$B$2:$F$266,4,0)</f>
        <v>136</v>
      </c>
      <c r="R92" s="7"/>
      <c r="S92" s="7"/>
      <c r="T92" s="7"/>
      <c r="U92" s="7"/>
    </row>
    <row r="93" spans="2:21" x14ac:dyDescent="0.2">
      <c r="B93" s="132" t="s">
        <v>669</v>
      </c>
      <c r="C93" s="7">
        <f>VLOOKUP(B93,自治会別!$B$2:$F$266,2,0)</f>
        <v>174</v>
      </c>
      <c r="D93" s="7">
        <f t="shared" si="4"/>
        <v>439</v>
      </c>
      <c r="E93" s="7">
        <f>VLOOKUP(B93,自治会別!$B$2:$F$266,3,0)</f>
        <v>212</v>
      </c>
      <c r="F93" s="7">
        <f>VLOOKUP(B93,自治会別!$B$2:$F$266,4,0)</f>
        <v>227</v>
      </c>
      <c r="G93" s="67" t="s">
        <v>728</v>
      </c>
      <c r="H93" s="7">
        <f>VLOOKUP(G93,自治会別!$B$2:$F$266,2,0)</f>
        <v>75</v>
      </c>
      <c r="I93" s="7">
        <f t="shared" si="5"/>
        <v>162</v>
      </c>
      <c r="J93" s="7">
        <f>VLOOKUP(G93,自治会別!$B$2:$F$266,3,0)</f>
        <v>84</v>
      </c>
      <c r="K93" s="7">
        <f>VLOOKUP(G93,自治会別!$B$2:$F$266,4,0)</f>
        <v>78</v>
      </c>
      <c r="R93" s="7"/>
      <c r="S93" s="7"/>
      <c r="T93" s="7"/>
      <c r="U93" s="7"/>
    </row>
    <row r="94" spans="2:21" x14ac:dyDescent="0.2">
      <c r="B94" s="132" t="s">
        <v>670</v>
      </c>
      <c r="C94" s="7">
        <f>VLOOKUP(B94,自治会別!$B$2:$F$266,2,0)</f>
        <v>267</v>
      </c>
      <c r="D94" s="7">
        <f t="shared" si="4"/>
        <v>631</v>
      </c>
      <c r="E94" s="7">
        <f>VLOOKUP(B94,自治会別!$B$2:$F$266,3,0)</f>
        <v>325</v>
      </c>
      <c r="F94" s="7">
        <f>VLOOKUP(B94,自治会別!$B$2:$F$266,4,0)</f>
        <v>306</v>
      </c>
      <c r="G94" s="67" t="s">
        <v>729</v>
      </c>
      <c r="H94" s="7">
        <f>VLOOKUP(G94,自治会別!$B$2:$F$266,2,0)</f>
        <v>178</v>
      </c>
      <c r="I94" s="7">
        <f t="shared" si="5"/>
        <v>408</v>
      </c>
      <c r="J94" s="7">
        <f>VLOOKUP(G94,自治会別!$B$2:$F$266,3,0)</f>
        <v>206</v>
      </c>
      <c r="K94" s="7">
        <f>VLOOKUP(G94,自治会別!$B$2:$F$266,4,0)</f>
        <v>202</v>
      </c>
      <c r="R94" s="7"/>
      <c r="S94" s="7"/>
      <c r="T94" s="7"/>
      <c r="U94" s="7"/>
    </row>
    <row r="95" spans="2:21" x14ac:dyDescent="0.2">
      <c r="B95" s="132" t="s">
        <v>671</v>
      </c>
      <c r="C95" s="7">
        <f>VLOOKUP(B95,自治会別!$B$2:$F$266,2,0)</f>
        <v>144</v>
      </c>
      <c r="D95" s="7">
        <f t="shared" si="4"/>
        <v>314</v>
      </c>
      <c r="E95" s="7">
        <f>VLOOKUP(B95,自治会別!$B$2:$F$266,3,0)</f>
        <v>156</v>
      </c>
      <c r="F95" s="7">
        <f>VLOOKUP(B95,自治会別!$B$2:$F$266,4,0)</f>
        <v>158</v>
      </c>
      <c r="G95" s="67" t="s">
        <v>730</v>
      </c>
      <c r="H95" s="7">
        <f>VLOOKUP(G95,自治会別!$B$2:$F$266,2,0)</f>
        <v>160</v>
      </c>
      <c r="I95" s="7">
        <f t="shared" si="5"/>
        <v>359</v>
      </c>
      <c r="J95" s="7">
        <f>VLOOKUP(G95,自治会別!$B$2:$F$266,3,0)</f>
        <v>173</v>
      </c>
      <c r="K95" s="7">
        <f>VLOOKUP(G95,自治会別!$B$2:$F$266,4,0)</f>
        <v>186</v>
      </c>
      <c r="R95" s="7"/>
      <c r="S95" s="7"/>
      <c r="T95" s="7"/>
      <c r="U95" s="7"/>
    </row>
    <row r="96" spans="2:21" x14ac:dyDescent="0.2">
      <c r="B96" s="132" t="s">
        <v>672</v>
      </c>
      <c r="C96" s="7">
        <f>VLOOKUP(B96,自治会別!$B$2:$F$266,2,0)</f>
        <v>293</v>
      </c>
      <c r="D96" s="7">
        <f t="shared" si="4"/>
        <v>706</v>
      </c>
      <c r="E96" s="7">
        <f>VLOOKUP(B96,自治会別!$B$2:$F$266,3,0)</f>
        <v>348</v>
      </c>
      <c r="F96" s="7">
        <f>VLOOKUP(B96,自治会別!$B$2:$F$266,4,0)</f>
        <v>358</v>
      </c>
      <c r="G96" s="67" t="s">
        <v>731</v>
      </c>
      <c r="H96" s="7">
        <f>VLOOKUP(G96,自治会別!$B$2:$F$266,2,0)</f>
        <v>58</v>
      </c>
      <c r="I96" s="7">
        <f t="shared" si="5"/>
        <v>126</v>
      </c>
      <c r="J96" s="7">
        <f>VLOOKUP(G96,自治会別!$B$2:$F$266,3,0)</f>
        <v>60</v>
      </c>
      <c r="K96" s="7">
        <f>VLOOKUP(G96,自治会別!$B$2:$F$266,4,0)</f>
        <v>66</v>
      </c>
      <c r="R96" s="7"/>
      <c r="S96" s="7"/>
      <c r="T96" s="7"/>
      <c r="U96" s="7"/>
    </row>
    <row r="97" spans="2:21" x14ac:dyDescent="0.2">
      <c r="B97" s="132" t="s">
        <v>673</v>
      </c>
      <c r="C97" s="7">
        <f>VLOOKUP(B97,自治会別!$B$2:$F$266,2,0)</f>
        <v>89</v>
      </c>
      <c r="D97" s="7">
        <f t="shared" si="4"/>
        <v>204</v>
      </c>
      <c r="E97" s="7">
        <f>VLOOKUP(B97,自治会別!$B$2:$F$266,3,0)</f>
        <v>104</v>
      </c>
      <c r="F97" s="7">
        <f>VLOOKUP(B97,自治会別!$B$2:$F$266,4,0)</f>
        <v>100</v>
      </c>
      <c r="G97" s="67" t="s">
        <v>732</v>
      </c>
      <c r="H97" s="7">
        <f>VLOOKUP(G97,自治会別!$B$2:$F$266,2,0)</f>
        <v>69</v>
      </c>
      <c r="I97" s="7">
        <f t="shared" si="5"/>
        <v>175</v>
      </c>
      <c r="J97" s="7">
        <f>VLOOKUP(G97,自治会別!$B$2:$F$266,3,0)</f>
        <v>82</v>
      </c>
      <c r="K97" s="7">
        <f>VLOOKUP(G97,自治会別!$B$2:$F$266,4,0)</f>
        <v>93</v>
      </c>
      <c r="R97" s="7"/>
      <c r="S97" s="7"/>
      <c r="T97" s="7"/>
      <c r="U97" s="7"/>
    </row>
    <row r="98" spans="2:21" x14ac:dyDescent="0.2">
      <c r="B98" s="132" t="s">
        <v>674</v>
      </c>
      <c r="C98" s="7">
        <f>VLOOKUP(B98,自治会別!$B$2:$F$266,2,0)</f>
        <v>42</v>
      </c>
      <c r="D98" s="7">
        <f t="shared" si="4"/>
        <v>65</v>
      </c>
      <c r="E98" s="7">
        <f>VLOOKUP(B98,自治会別!$B$2:$F$266,3,0)</f>
        <v>32</v>
      </c>
      <c r="F98" s="7">
        <f>VLOOKUP(B98,自治会別!$B$2:$F$266,4,0)</f>
        <v>33</v>
      </c>
      <c r="G98" s="67" t="s">
        <v>733</v>
      </c>
      <c r="H98" s="7">
        <f>VLOOKUP(G98,自治会別!$B$2:$F$266,2,0)</f>
        <v>44</v>
      </c>
      <c r="I98" s="7">
        <f t="shared" si="5"/>
        <v>93</v>
      </c>
      <c r="J98" s="7">
        <f>VLOOKUP(G98,自治会別!$B$2:$F$266,3,0)</f>
        <v>45</v>
      </c>
      <c r="K98" s="7">
        <f>VLOOKUP(G98,自治会別!$B$2:$F$266,4,0)</f>
        <v>48</v>
      </c>
      <c r="R98" s="7"/>
      <c r="S98" s="7"/>
      <c r="T98" s="7"/>
      <c r="U98" s="7"/>
    </row>
    <row r="99" spans="2:21" x14ac:dyDescent="0.2">
      <c r="B99" s="132" t="s">
        <v>675</v>
      </c>
      <c r="C99" s="7">
        <f>VLOOKUP(B99,自治会別!$B$2:$F$266,2,0)</f>
        <v>279</v>
      </c>
      <c r="D99" s="7">
        <f t="shared" si="4"/>
        <v>590</v>
      </c>
      <c r="E99" s="7">
        <f>VLOOKUP(B99,自治会別!$B$2:$F$266,3,0)</f>
        <v>270</v>
      </c>
      <c r="F99" s="7">
        <f>VLOOKUP(B99,自治会別!$B$2:$F$266,4,0)</f>
        <v>320</v>
      </c>
      <c r="G99" s="67" t="s">
        <v>734</v>
      </c>
      <c r="H99" s="7">
        <f>VLOOKUP(G99,自治会別!$B$2:$F$266,2,0)</f>
        <v>46</v>
      </c>
      <c r="I99" s="7">
        <f t="shared" si="5"/>
        <v>97</v>
      </c>
      <c r="J99" s="7">
        <f>VLOOKUP(G99,自治会別!$B$2:$F$266,3,0)</f>
        <v>51</v>
      </c>
      <c r="K99" s="7">
        <f>VLOOKUP(G99,自治会別!$B$2:$F$266,4,0)</f>
        <v>46</v>
      </c>
      <c r="R99" s="7"/>
      <c r="S99" s="7"/>
      <c r="T99" s="7"/>
      <c r="U99" s="7"/>
    </row>
    <row r="100" spans="2:21" x14ac:dyDescent="0.2">
      <c r="B100" s="132" t="s">
        <v>676</v>
      </c>
      <c r="C100" s="7">
        <f>VLOOKUP(B100,自治会別!$B$2:$F$266,2,0)</f>
        <v>86</v>
      </c>
      <c r="D100" s="7">
        <f t="shared" si="4"/>
        <v>160</v>
      </c>
      <c r="E100" s="7">
        <f>VLOOKUP(B100,自治会別!$B$2:$F$266,3,0)</f>
        <v>73</v>
      </c>
      <c r="F100" s="7">
        <f>VLOOKUP(B100,自治会別!$B$2:$F$266,4,0)</f>
        <v>87</v>
      </c>
      <c r="G100" s="67" t="s">
        <v>735</v>
      </c>
      <c r="H100" s="7">
        <f>VLOOKUP(G100,自治会別!$B$2:$F$266,2,0)</f>
        <v>32</v>
      </c>
      <c r="I100" s="7">
        <f t="shared" si="5"/>
        <v>61</v>
      </c>
      <c r="J100" s="7">
        <f>VLOOKUP(G100,自治会別!$B$2:$F$266,3,0)</f>
        <v>35</v>
      </c>
      <c r="K100" s="7">
        <f>VLOOKUP(G100,自治会別!$B$2:$F$266,4,0)</f>
        <v>26</v>
      </c>
      <c r="R100" s="7"/>
      <c r="S100" s="7"/>
      <c r="T100" s="7"/>
      <c r="U100" s="7"/>
    </row>
    <row r="101" spans="2:21" x14ac:dyDescent="0.2">
      <c r="B101" s="132" t="s">
        <v>677</v>
      </c>
      <c r="C101" s="7">
        <f>VLOOKUP(B101,自治会別!$B$2:$F$266,2,0)</f>
        <v>189</v>
      </c>
      <c r="D101" s="7">
        <f t="shared" si="4"/>
        <v>362</v>
      </c>
      <c r="E101" s="7">
        <f>VLOOKUP(B101,自治会別!$B$2:$F$266,3,0)</f>
        <v>161</v>
      </c>
      <c r="F101" s="7">
        <f>VLOOKUP(B101,自治会別!$B$2:$F$266,4,0)</f>
        <v>201</v>
      </c>
      <c r="G101" s="67" t="s">
        <v>736</v>
      </c>
      <c r="H101" s="7">
        <f>VLOOKUP(G101,自治会別!$B$2:$F$266,2,0)</f>
        <v>16</v>
      </c>
      <c r="I101" s="7">
        <f t="shared" si="5"/>
        <v>36</v>
      </c>
      <c r="J101" s="7">
        <f>VLOOKUP(G101,自治会別!$B$2:$F$266,3,0)</f>
        <v>17</v>
      </c>
      <c r="K101" s="7">
        <f>VLOOKUP(G101,自治会別!$B$2:$F$266,4,0)</f>
        <v>19</v>
      </c>
      <c r="R101" s="7"/>
      <c r="S101" s="7"/>
      <c r="T101" s="7"/>
      <c r="U101" s="7"/>
    </row>
    <row r="102" spans="2:21" x14ac:dyDescent="0.2">
      <c r="B102" s="132" t="s">
        <v>678</v>
      </c>
      <c r="C102" s="7">
        <f>VLOOKUP(B102,自治会別!$B$2:$F$266,2,0)</f>
        <v>49</v>
      </c>
      <c r="D102" s="7">
        <f t="shared" si="4"/>
        <v>98</v>
      </c>
      <c r="E102" s="7">
        <f>VLOOKUP(B102,自治会別!$B$2:$F$266,3,0)</f>
        <v>50</v>
      </c>
      <c r="F102" s="7">
        <f>VLOOKUP(B102,自治会別!$B$2:$F$266,4,0)</f>
        <v>48</v>
      </c>
      <c r="G102" s="67" t="s">
        <v>737</v>
      </c>
      <c r="H102" s="7">
        <f>VLOOKUP(G102,自治会別!$B$2:$F$266,2,0)</f>
        <v>60</v>
      </c>
      <c r="I102" s="7">
        <f t="shared" si="5"/>
        <v>129</v>
      </c>
      <c r="J102" s="7">
        <f>VLOOKUP(G102,自治会別!$B$2:$F$266,3,0)</f>
        <v>66</v>
      </c>
      <c r="K102" s="7">
        <f>VLOOKUP(G102,自治会別!$B$2:$F$266,4,0)</f>
        <v>63</v>
      </c>
      <c r="R102" s="7"/>
      <c r="S102" s="7"/>
      <c r="T102" s="7"/>
      <c r="U102" s="7"/>
    </row>
    <row r="103" spans="2:21" x14ac:dyDescent="0.2">
      <c r="B103" s="132" t="s">
        <v>679</v>
      </c>
      <c r="C103" s="7">
        <f>VLOOKUP(B103,自治会別!$B$2:$F$266,2,0)</f>
        <v>394</v>
      </c>
      <c r="D103" s="7">
        <f t="shared" si="4"/>
        <v>959</v>
      </c>
      <c r="E103" s="7">
        <f>VLOOKUP(B103,自治会別!$B$2:$F$266,3,0)</f>
        <v>475</v>
      </c>
      <c r="F103" s="7">
        <f>VLOOKUP(B103,自治会別!$B$2:$F$266,4,0)</f>
        <v>484</v>
      </c>
      <c r="G103" s="67" t="s">
        <v>738</v>
      </c>
      <c r="H103" s="7">
        <f>VLOOKUP(G103,自治会別!$B$2:$F$266,2,0)</f>
        <v>95</v>
      </c>
      <c r="I103" s="7">
        <f t="shared" si="5"/>
        <v>222</v>
      </c>
      <c r="J103" s="7">
        <f>VLOOKUP(G103,自治会別!$B$2:$F$266,3,0)</f>
        <v>102</v>
      </c>
      <c r="K103" s="7">
        <f>VLOOKUP(G103,自治会別!$B$2:$F$266,4,0)</f>
        <v>120</v>
      </c>
      <c r="R103" s="7"/>
      <c r="S103" s="7"/>
      <c r="T103" s="7"/>
      <c r="U103" s="7"/>
    </row>
    <row r="104" spans="2:21" x14ac:dyDescent="0.2">
      <c r="B104" s="132" t="s">
        <v>680</v>
      </c>
      <c r="C104" s="7">
        <f>VLOOKUP(B104,自治会別!$B$2:$F$266,2,0)</f>
        <v>290</v>
      </c>
      <c r="D104" s="7">
        <f t="shared" si="4"/>
        <v>650</v>
      </c>
      <c r="E104" s="7">
        <f>VLOOKUP(B104,自治会別!$B$2:$F$266,3,0)</f>
        <v>308</v>
      </c>
      <c r="F104" s="7">
        <f>VLOOKUP(B104,自治会別!$B$2:$F$266,4,0)</f>
        <v>342</v>
      </c>
      <c r="G104" s="67" t="s">
        <v>739</v>
      </c>
      <c r="H104" s="7">
        <f>VLOOKUP(G104,自治会別!$B$2:$F$266,2,0)</f>
        <v>45</v>
      </c>
      <c r="I104" s="7">
        <f t="shared" si="5"/>
        <v>112</v>
      </c>
      <c r="J104" s="7">
        <f>VLOOKUP(G104,自治会別!$B$2:$F$266,3,0)</f>
        <v>62</v>
      </c>
      <c r="K104" s="7">
        <f>VLOOKUP(G104,自治会別!$B$2:$F$266,4,0)</f>
        <v>50</v>
      </c>
      <c r="R104" s="7"/>
      <c r="S104" s="7"/>
      <c r="T104" s="7"/>
      <c r="U104" s="7"/>
    </row>
    <row r="105" spans="2:21" x14ac:dyDescent="0.2">
      <c r="B105" s="132" t="s">
        <v>681</v>
      </c>
      <c r="C105" s="7">
        <f>VLOOKUP(B105,自治会別!$B$2:$F$266,2,0)</f>
        <v>263</v>
      </c>
      <c r="D105" s="7">
        <f t="shared" si="4"/>
        <v>576</v>
      </c>
      <c r="E105" s="7">
        <f>VLOOKUP(B105,自治会別!$B$2:$F$266,3,0)</f>
        <v>279</v>
      </c>
      <c r="F105" s="7">
        <f>VLOOKUP(B105,自治会別!$B$2:$F$266,4,0)</f>
        <v>297</v>
      </c>
      <c r="G105" s="67" t="s">
        <v>740</v>
      </c>
      <c r="H105" s="7">
        <f>VLOOKUP(G105,自治会別!$B$2:$F$266,2,0)</f>
        <v>69</v>
      </c>
      <c r="I105" s="7">
        <f t="shared" si="5"/>
        <v>132</v>
      </c>
      <c r="J105" s="7">
        <f>VLOOKUP(G105,自治会別!$B$2:$F$266,3,0)</f>
        <v>70</v>
      </c>
      <c r="K105" s="7">
        <f>VLOOKUP(G105,自治会別!$B$2:$F$266,4,0)</f>
        <v>62</v>
      </c>
      <c r="R105" s="7"/>
      <c r="S105" s="7"/>
      <c r="T105" s="7"/>
      <c r="U105" s="7"/>
    </row>
    <row r="106" spans="2:21" x14ac:dyDescent="0.2">
      <c r="B106" s="132" t="s">
        <v>682</v>
      </c>
      <c r="C106" s="7">
        <f>VLOOKUP(B106,自治会別!$B$2:$F$266,2,0)</f>
        <v>124</v>
      </c>
      <c r="D106" s="7">
        <f t="shared" si="4"/>
        <v>300</v>
      </c>
      <c r="E106" s="7">
        <f>VLOOKUP(B106,自治会別!$B$2:$F$266,3,0)</f>
        <v>133</v>
      </c>
      <c r="F106" s="7">
        <f>VLOOKUP(B106,自治会別!$B$2:$F$266,4,0)</f>
        <v>167</v>
      </c>
      <c r="G106" s="67" t="s">
        <v>741</v>
      </c>
      <c r="H106" s="7">
        <f>VLOOKUP(G106,自治会別!$B$2:$F$266,2,0)</f>
        <v>18</v>
      </c>
      <c r="I106" s="7">
        <f t="shared" si="5"/>
        <v>46</v>
      </c>
      <c r="J106" s="7">
        <f>VLOOKUP(G106,自治会別!$B$2:$F$266,3,0)</f>
        <v>23</v>
      </c>
      <c r="K106" s="7">
        <f>VLOOKUP(G106,自治会別!$B$2:$F$266,4,0)</f>
        <v>23</v>
      </c>
      <c r="R106" s="7"/>
      <c r="S106" s="7"/>
      <c r="T106" s="7"/>
      <c r="U106" s="7"/>
    </row>
    <row r="107" spans="2:21" x14ac:dyDescent="0.2">
      <c r="B107" s="132" t="s">
        <v>683</v>
      </c>
      <c r="C107" s="7">
        <f>VLOOKUP(B107,自治会別!$B$2:$F$266,2,0)</f>
        <v>77</v>
      </c>
      <c r="D107" s="7">
        <f t="shared" si="4"/>
        <v>216</v>
      </c>
      <c r="E107" s="7">
        <f>VLOOKUP(B107,自治会別!$B$2:$F$266,3,0)</f>
        <v>108</v>
      </c>
      <c r="F107" s="7">
        <f>VLOOKUP(B107,自治会別!$B$2:$F$266,4,0)</f>
        <v>108</v>
      </c>
      <c r="G107" s="67" t="s">
        <v>742</v>
      </c>
      <c r="H107" s="7">
        <f>VLOOKUP(G107,自治会別!$B$2:$F$266,2,0)</f>
        <v>139</v>
      </c>
      <c r="I107" s="7">
        <f t="shared" si="5"/>
        <v>369</v>
      </c>
      <c r="J107" s="7">
        <f>VLOOKUP(G107,自治会別!$B$2:$F$266,3,0)</f>
        <v>189</v>
      </c>
      <c r="K107" s="7">
        <f>VLOOKUP(G107,自治会別!$B$2:$F$266,4,0)</f>
        <v>180</v>
      </c>
      <c r="R107" s="7"/>
      <c r="S107" s="7"/>
      <c r="T107" s="7"/>
      <c r="U107" s="7"/>
    </row>
    <row r="108" spans="2:21" x14ac:dyDescent="0.2">
      <c r="B108" s="132" t="s">
        <v>684</v>
      </c>
      <c r="C108" s="7">
        <f>VLOOKUP(B108,自治会別!$B$2:$F$266,2,0)</f>
        <v>92</v>
      </c>
      <c r="D108" s="7">
        <f t="shared" si="4"/>
        <v>188</v>
      </c>
      <c r="E108" s="7">
        <f>VLOOKUP(B108,自治会別!$B$2:$F$266,3,0)</f>
        <v>95</v>
      </c>
      <c r="F108" s="7">
        <f>VLOOKUP(B108,自治会別!$B$2:$F$266,4,0)</f>
        <v>93</v>
      </c>
      <c r="G108" s="67" t="s">
        <v>743</v>
      </c>
      <c r="H108" s="7">
        <f>VLOOKUP(G108,自治会別!$B$2:$F$266,2,0)</f>
        <v>214</v>
      </c>
      <c r="I108" s="7">
        <f t="shared" si="5"/>
        <v>532</v>
      </c>
      <c r="J108" s="7">
        <f>VLOOKUP(G108,自治会別!$B$2:$F$266,3,0)</f>
        <v>243</v>
      </c>
      <c r="K108" s="7">
        <f>VLOOKUP(G108,自治会別!$B$2:$F$266,4,0)</f>
        <v>289</v>
      </c>
      <c r="R108" s="7"/>
      <c r="S108" s="7"/>
      <c r="T108" s="7"/>
      <c r="U108" s="7"/>
    </row>
    <row r="109" spans="2:21" x14ac:dyDescent="0.2">
      <c r="B109" s="132" t="s">
        <v>685</v>
      </c>
      <c r="C109" s="7">
        <f>VLOOKUP(B109,自治会別!$B$2:$F$266,2,0)</f>
        <v>887</v>
      </c>
      <c r="D109" s="7">
        <f t="shared" si="4"/>
        <v>2069</v>
      </c>
      <c r="E109" s="7">
        <f>VLOOKUP(B109,自治会別!$B$2:$F$266,3,0)</f>
        <v>1022</v>
      </c>
      <c r="F109" s="7">
        <f>VLOOKUP(B109,自治会別!$B$2:$F$266,4,0)</f>
        <v>1047</v>
      </c>
      <c r="G109" s="67" t="s">
        <v>744</v>
      </c>
      <c r="H109" s="7">
        <f>VLOOKUP(G109,自治会別!$B$2:$F$266,2,0)</f>
        <v>160</v>
      </c>
      <c r="I109" s="7">
        <f t="shared" si="5"/>
        <v>435</v>
      </c>
      <c r="J109" s="7">
        <f>VLOOKUP(G109,自治会別!$B$2:$F$266,3,0)</f>
        <v>213</v>
      </c>
      <c r="K109" s="7">
        <f>VLOOKUP(G109,自治会別!$B$2:$F$266,4,0)</f>
        <v>222</v>
      </c>
      <c r="R109" s="7"/>
      <c r="S109" s="7"/>
      <c r="T109" s="7"/>
      <c r="U109" s="7"/>
    </row>
    <row r="110" spans="2:21" x14ac:dyDescent="0.2">
      <c r="B110" s="132" t="s">
        <v>686</v>
      </c>
      <c r="C110" s="7">
        <f>VLOOKUP(B110,自治会別!$B$2:$F$266,2,0)</f>
        <v>330</v>
      </c>
      <c r="D110" s="7">
        <f t="shared" si="4"/>
        <v>728</v>
      </c>
      <c r="E110" s="7">
        <f>VLOOKUP(B110,自治会別!$B$2:$F$266,3,0)</f>
        <v>350</v>
      </c>
      <c r="F110" s="7">
        <f>VLOOKUP(B110,自治会別!$B$2:$F$266,4,0)</f>
        <v>378</v>
      </c>
      <c r="G110" s="67" t="s">
        <v>745</v>
      </c>
      <c r="H110" s="7">
        <f>VLOOKUP(G110,自治会別!$B$2:$F$266,2,0)</f>
        <v>69</v>
      </c>
      <c r="I110" s="7">
        <f t="shared" si="5"/>
        <v>141</v>
      </c>
      <c r="J110" s="7">
        <f>VLOOKUP(G110,自治会別!$B$2:$F$266,3,0)</f>
        <v>68</v>
      </c>
      <c r="K110" s="7">
        <f>VLOOKUP(G110,自治会別!$B$2:$F$266,4,0)</f>
        <v>73</v>
      </c>
      <c r="R110" s="7"/>
      <c r="S110" s="7"/>
      <c r="T110" s="7"/>
      <c r="U110" s="7"/>
    </row>
    <row r="111" spans="2:21" x14ac:dyDescent="0.2">
      <c r="B111" s="132" t="s">
        <v>687</v>
      </c>
      <c r="C111" s="7">
        <f>VLOOKUP(B111,自治会別!$B$2:$F$266,2,0)</f>
        <v>264</v>
      </c>
      <c r="D111" s="7">
        <f t="shared" si="4"/>
        <v>484</v>
      </c>
      <c r="E111" s="7">
        <f>VLOOKUP(B111,自治会別!$B$2:$F$266,3,0)</f>
        <v>217</v>
      </c>
      <c r="F111" s="7">
        <f>VLOOKUP(B111,自治会別!$B$2:$F$266,4,0)</f>
        <v>267</v>
      </c>
      <c r="G111" s="67" t="s">
        <v>746</v>
      </c>
      <c r="H111" s="7">
        <f>VLOOKUP(G111,自治会別!$B$2:$F$266,2,0)</f>
        <v>241</v>
      </c>
      <c r="I111" s="7">
        <f t="shared" si="5"/>
        <v>561</v>
      </c>
      <c r="J111" s="7">
        <f>VLOOKUP(G111,自治会別!$B$2:$F$266,3,0)</f>
        <v>292</v>
      </c>
      <c r="K111" s="7">
        <f>VLOOKUP(G111,自治会別!$B$2:$F$266,4,0)</f>
        <v>269</v>
      </c>
      <c r="R111" s="7"/>
      <c r="S111" s="7"/>
      <c r="T111" s="7"/>
      <c r="U111" s="7"/>
    </row>
    <row r="112" spans="2:21" x14ac:dyDescent="0.2">
      <c r="B112" s="132" t="s">
        <v>688</v>
      </c>
      <c r="C112" s="7">
        <f>VLOOKUP(B112,自治会別!$B$2:$F$266,2,0)</f>
        <v>103</v>
      </c>
      <c r="D112" s="7">
        <f t="shared" si="4"/>
        <v>225</v>
      </c>
      <c r="E112" s="7">
        <f>VLOOKUP(B112,自治会別!$B$2:$F$266,3,0)</f>
        <v>112</v>
      </c>
      <c r="F112" s="7">
        <f>VLOOKUP(B112,自治会別!$B$2:$F$266,4,0)</f>
        <v>113</v>
      </c>
      <c r="G112" s="67" t="s">
        <v>747</v>
      </c>
      <c r="H112" s="7">
        <f>VLOOKUP(G112,自治会別!$B$2:$F$266,2,0)</f>
        <v>333</v>
      </c>
      <c r="I112" s="7">
        <f t="shared" si="5"/>
        <v>832</v>
      </c>
      <c r="J112" s="7">
        <f>VLOOKUP(G112,自治会別!$B$2:$F$266,3,0)</f>
        <v>406</v>
      </c>
      <c r="K112" s="7">
        <f>VLOOKUP(G112,自治会別!$B$2:$F$266,4,0)</f>
        <v>426</v>
      </c>
      <c r="R112" s="7"/>
      <c r="S112" s="7"/>
      <c r="T112" s="7"/>
      <c r="U112" s="7"/>
    </row>
    <row r="113" spans="2:21" x14ac:dyDescent="0.2">
      <c r="B113" s="132" t="s">
        <v>689</v>
      </c>
      <c r="C113" s="7">
        <f>VLOOKUP(B113,自治会別!$B$2:$F$266,2,0)</f>
        <v>270</v>
      </c>
      <c r="D113" s="7">
        <f t="shared" si="4"/>
        <v>524</v>
      </c>
      <c r="E113" s="7">
        <f>VLOOKUP(B113,自治会別!$B$2:$F$266,3,0)</f>
        <v>254</v>
      </c>
      <c r="F113" s="7">
        <f>VLOOKUP(B113,自治会別!$B$2:$F$266,4,0)</f>
        <v>270</v>
      </c>
      <c r="G113" s="67" t="s">
        <v>748</v>
      </c>
      <c r="H113" s="7">
        <f>VLOOKUP(G113,自治会別!$B$2:$F$266,2,0)</f>
        <v>118</v>
      </c>
      <c r="I113" s="7">
        <f t="shared" si="5"/>
        <v>279</v>
      </c>
      <c r="J113" s="7">
        <f>VLOOKUP(G113,自治会別!$B$2:$F$266,3,0)</f>
        <v>130</v>
      </c>
      <c r="K113" s="7">
        <f>VLOOKUP(G113,自治会別!$B$2:$F$266,4,0)</f>
        <v>149</v>
      </c>
      <c r="R113" s="7"/>
      <c r="S113" s="7"/>
      <c r="T113" s="7"/>
      <c r="U113" s="7"/>
    </row>
    <row r="114" spans="2:21" x14ac:dyDescent="0.2">
      <c r="B114" s="132" t="s">
        <v>690</v>
      </c>
      <c r="C114" s="7">
        <f>VLOOKUP(B114,自治会別!$B$2:$F$266,2,0)</f>
        <v>163</v>
      </c>
      <c r="D114" s="7">
        <f t="shared" si="4"/>
        <v>390</v>
      </c>
      <c r="E114" s="7">
        <f>VLOOKUP(B114,自治会別!$B$2:$F$266,3,0)</f>
        <v>188</v>
      </c>
      <c r="F114" s="7">
        <f>VLOOKUP(B114,自治会別!$B$2:$F$266,4,0)</f>
        <v>202</v>
      </c>
      <c r="G114" s="67" t="s">
        <v>749</v>
      </c>
      <c r="H114" s="7">
        <f>VLOOKUP(G114,自治会別!$B$2:$F$266,2,0)</f>
        <v>143</v>
      </c>
      <c r="I114" s="7">
        <f t="shared" si="5"/>
        <v>353</v>
      </c>
      <c r="J114" s="7">
        <f>VLOOKUP(G114,自治会別!$B$2:$F$266,3,0)</f>
        <v>179</v>
      </c>
      <c r="K114" s="7">
        <f>VLOOKUP(G114,自治会別!$B$2:$F$266,4,0)</f>
        <v>174</v>
      </c>
      <c r="R114" s="7"/>
      <c r="S114" s="7"/>
      <c r="T114" s="7"/>
      <c r="U114" s="7"/>
    </row>
    <row r="115" spans="2:21" x14ac:dyDescent="0.2">
      <c r="B115" s="132" t="s">
        <v>691</v>
      </c>
      <c r="C115" s="7">
        <f>VLOOKUP(B115,自治会別!$B$2:$F$266,2,0)</f>
        <v>128</v>
      </c>
      <c r="D115" s="7">
        <f t="shared" si="4"/>
        <v>300</v>
      </c>
      <c r="E115" s="7">
        <f>VLOOKUP(B115,自治会別!$B$2:$F$266,3,0)</f>
        <v>145</v>
      </c>
      <c r="F115" s="7">
        <f>VLOOKUP(B115,自治会別!$B$2:$F$266,4,0)</f>
        <v>155</v>
      </c>
      <c r="G115" s="67" t="s">
        <v>750</v>
      </c>
      <c r="H115" s="7">
        <f>VLOOKUP(G115,自治会別!$B$2:$F$266,2,0)</f>
        <v>132</v>
      </c>
      <c r="I115" s="7">
        <f t="shared" si="5"/>
        <v>319</v>
      </c>
      <c r="J115" s="7">
        <f>VLOOKUP(G115,自治会別!$B$2:$F$266,3,0)</f>
        <v>155</v>
      </c>
      <c r="K115" s="7">
        <f>VLOOKUP(G115,自治会別!$B$2:$F$266,4,0)</f>
        <v>164</v>
      </c>
      <c r="R115" s="7"/>
      <c r="S115" s="7"/>
      <c r="T115" s="7"/>
      <c r="U115" s="7"/>
    </row>
    <row r="116" spans="2:21" x14ac:dyDescent="0.2">
      <c r="B116" s="132" t="s">
        <v>692</v>
      </c>
      <c r="C116" s="7">
        <f>VLOOKUP(B116,自治会別!$B$2:$F$266,2,0)</f>
        <v>88</v>
      </c>
      <c r="D116" s="7">
        <f t="shared" si="4"/>
        <v>194</v>
      </c>
      <c r="E116" s="7">
        <f>VLOOKUP(B116,自治会別!$B$2:$F$266,3,0)</f>
        <v>101</v>
      </c>
      <c r="F116" s="7">
        <f>VLOOKUP(B116,自治会別!$B$2:$F$266,4,0)</f>
        <v>93</v>
      </c>
      <c r="G116" s="67" t="s">
        <v>751</v>
      </c>
      <c r="H116" s="7">
        <f>VLOOKUP(G116,自治会別!$B$2:$F$266,2,0)</f>
        <v>203</v>
      </c>
      <c r="I116" s="7">
        <f t="shared" si="5"/>
        <v>472</v>
      </c>
      <c r="J116" s="7">
        <f>VLOOKUP(G116,自治会別!$B$2:$F$266,3,0)</f>
        <v>236</v>
      </c>
      <c r="K116" s="7">
        <f>VLOOKUP(G116,自治会別!$B$2:$F$266,4,0)</f>
        <v>236</v>
      </c>
      <c r="R116" s="7"/>
      <c r="S116" s="7"/>
      <c r="T116" s="7"/>
      <c r="U116" s="7"/>
    </row>
    <row r="117" spans="2:21" x14ac:dyDescent="0.2">
      <c r="B117" s="132" t="s">
        <v>693</v>
      </c>
      <c r="C117" s="7">
        <f>VLOOKUP(B117,自治会別!$B$2:$F$266,2,0)</f>
        <v>174</v>
      </c>
      <c r="D117" s="7">
        <f t="shared" si="4"/>
        <v>400</v>
      </c>
      <c r="E117" s="7">
        <f>VLOOKUP(B117,自治会別!$B$2:$F$266,3,0)</f>
        <v>188</v>
      </c>
      <c r="F117" s="7">
        <f>VLOOKUP(B117,自治会別!$B$2:$F$266,4,0)</f>
        <v>212</v>
      </c>
      <c r="G117" s="67" t="s">
        <v>1125</v>
      </c>
      <c r="H117" s="7">
        <f>VLOOKUP(G117,自治会別!$B$2:$F$266,2,0)</f>
        <v>131</v>
      </c>
      <c r="I117" s="7">
        <f t="shared" si="5"/>
        <v>309</v>
      </c>
      <c r="J117" s="7">
        <f>VLOOKUP(G117,自治会別!$B$2:$F$266,3,0)</f>
        <v>150</v>
      </c>
      <c r="K117" s="7">
        <f>VLOOKUP(G117,自治会別!$B$2:$F$266,4,0)</f>
        <v>159</v>
      </c>
      <c r="R117" s="7"/>
      <c r="S117" s="7"/>
      <c r="T117" s="7"/>
      <c r="U117" s="7"/>
    </row>
    <row r="118" spans="2:21" x14ac:dyDescent="0.2">
      <c r="B118" s="132" t="s">
        <v>694</v>
      </c>
      <c r="C118" s="7">
        <f>VLOOKUP(B118,自治会別!$B$2:$F$266,2,0)</f>
        <v>218</v>
      </c>
      <c r="D118" s="7">
        <f t="shared" si="4"/>
        <v>551</v>
      </c>
      <c r="E118" s="7">
        <f>VLOOKUP(B118,自治会別!$B$2:$F$266,3,0)</f>
        <v>288</v>
      </c>
      <c r="F118" s="7">
        <f>VLOOKUP(B118,自治会別!$B$2:$F$266,4,0)</f>
        <v>263</v>
      </c>
      <c r="G118" s="67" t="s">
        <v>752</v>
      </c>
      <c r="H118" s="7">
        <f>VLOOKUP(G118,自治会別!$B$2:$F$266,2,0)</f>
        <v>46</v>
      </c>
      <c r="I118" s="7">
        <f t="shared" si="5"/>
        <v>96</v>
      </c>
      <c r="J118" s="7">
        <f>VLOOKUP(G118,自治会別!$B$2:$F$266,3,0)</f>
        <v>50</v>
      </c>
      <c r="K118" s="7">
        <f>VLOOKUP(G118,自治会別!$B$2:$F$266,4,0)</f>
        <v>46</v>
      </c>
      <c r="R118" s="7"/>
      <c r="S118" s="7"/>
      <c r="T118" s="7"/>
      <c r="U118" s="7"/>
    </row>
    <row r="119" spans="2:21" x14ac:dyDescent="0.2">
      <c r="B119" s="132" t="s">
        <v>695</v>
      </c>
      <c r="C119" s="7">
        <f>VLOOKUP(B119,自治会別!$B$2:$F$266,2,0)</f>
        <v>324</v>
      </c>
      <c r="D119" s="7">
        <f t="shared" si="4"/>
        <v>683</v>
      </c>
      <c r="E119" s="7">
        <f>VLOOKUP(B119,自治会別!$B$2:$F$266,3,0)</f>
        <v>346</v>
      </c>
      <c r="F119" s="7">
        <f>VLOOKUP(B119,自治会別!$B$2:$F$266,4,0)</f>
        <v>337</v>
      </c>
      <c r="G119" s="67" t="s">
        <v>753</v>
      </c>
      <c r="H119" s="7">
        <f>VLOOKUP(G119,自治会別!$B$2:$F$266,2,0)</f>
        <v>211</v>
      </c>
      <c r="I119" s="7">
        <f t="shared" si="5"/>
        <v>563</v>
      </c>
      <c r="J119" s="7">
        <f>VLOOKUP(G119,自治会別!$B$2:$F$266,3,0)</f>
        <v>293</v>
      </c>
      <c r="K119" s="7">
        <f>VLOOKUP(G119,自治会別!$B$2:$F$266,4,0)</f>
        <v>270</v>
      </c>
      <c r="R119" s="7"/>
      <c r="S119" s="7"/>
      <c r="T119" s="7"/>
      <c r="U119" s="7"/>
    </row>
    <row r="120" spans="2:21" x14ac:dyDescent="0.2">
      <c r="B120" s="132" t="s">
        <v>696</v>
      </c>
      <c r="C120" s="7">
        <f>VLOOKUP(B120,自治会別!$B$2:$F$266,2,0)</f>
        <v>269</v>
      </c>
      <c r="D120" s="7">
        <f t="shared" si="4"/>
        <v>614</v>
      </c>
      <c r="E120" s="7">
        <f>VLOOKUP(B120,自治会別!$B$2:$F$266,3,0)</f>
        <v>291</v>
      </c>
      <c r="F120" s="7">
        <f>VLOOKUP(B120,自治会別!$B$2:$F$266,4,0)</f>
        <v>323</v>
      </c>
      <c r="G120" s="67" t="s">
        <v>754</v>
      </c>
      <c r="H120" s="7">
        <f>VLOOKUP(G120,自治会別!$B$2:$F$266,2,0)</f>
        <v>79</v>
      </c>
      <c r="I120" s="7">
        <f t="shared" si="5"/>
        <v>170</v>
      </c>
      <c r="J120" s="7">
        <f>VLOOKUP(G120,自治会別!$B$2:$F$266,3,0)</f>
        <v>69</v>
      </c>
      <c r="K120" s="7">
        <f>VLOOKUP(G120,自治会別!$B$2:$F$266,4,0)</f>
        <v>101</v>
      </c>
      <c r="R120" s="7"/>
      <c r="S120" s="7"/>
      <c r="T120" s="7"/>
      <c r="U120" s="7"/>
    </row>
    <row r="121" spans="2:21" x14ac:dyDescent="0.2">
      <c r="B121" s="132" t="s">
        <v>697</v>
      </c>
      <c r="C121" s="7">
        <f>VLOOKUP(B121,自治会別!$B$2:$F$266,2,0)</f>
        <v>430</v>
      </c>
      <c r="D121" s="7">
        <f t="shared" si="4"/>
        <v>859</v>
      </c>
      <c r="E121" s="7">
        <f>VLOOKUP(B121,自治会別!$B$2:$F$266,3,0)</f>
        <v>379</v>
      </c>
      <c r="F121" s="7">
        <f>VLOOKUP(B121,自治会別!$B$2:$F$266,4,0)</f>
        <v>480</v>
      </c>
      <c r="G121" s="67" t="s">
        <v>755</v>
      </c>
      <c r="H121" s="7">
        <f>VLOOKUP(G121,自治会別!$B$2:$F$266,2,0)</f>
        <v>77</v>
      </c>
      <c r="I121" s="7">
        <f t="shared" si="5"/>
        <v>183</v>
      </c>
      <c r="J121" s="7">
        <f>VLOOKUP(G121,自治会別!$B$2:$F$266,3,0)</f>
        <v>83</v>
      </c>
      <c r="K121" s="7">
        <f>VLOOKUP(G121,自治会別!$B$2:$F$266,4,0)</f>
        <v>100</v>
      </c>
      <c r="R121" s="7"/>
      <c r="S121" s="7"/>
      <c r="T121" s="7"/>
      <c r="U121" s="7"/>
    </row>
    <row r="122" spans="2:21" x14ac:dyDescent="0.2">
      <c r="B122" s="132" t="s">
        <v>698</v>
      </c>
      <c r="C122" s="7">
        <f>VLOOKUP(B122,自治会別!$B$2:$F$266,2,0)</f>
        <v>215</v>
      </c>
      <c r="D122" s="7">
        <f t="shared" si="4"/>
        <v>484</v>
      </c>
      <c r="E122" s="7">
        <f>VLOOKUP(B122,自治会別!$B$2:$F$266,3,0)</f>
        <v>229</v>
      </c>
      <c r="F122" s="7">
        <f>VLOOKUP(B122,自治会別!$B$2:$F$266,4,0)</f>
        <v>255</v>
      </c>
      <c r="G122" s="67" t="s">
        <v>756</v>
      </c>
      <c r="H122" s="7">
        <f>VLOOKUP(G122,自治会別!$B$2:$F$266,2,0)</f>
        <v>64</v>
      </c>
      <c r="I122" s="7">
        <f t="shared" si="5"/>
        <v>158</v>
      </c>
      <c r="J122" s="7">
        <f>VLOOKUP(G122,自治会別!$B$2:$F$266,3,0)</f>
        <v>82</v>
      </c>
      <c r="K122" s="7">
        <f>VLOOKUP(G122,自治会別!$B$2:$F$266,4,0)</f>
        <v>76</v>
      </c>
      <c r="R122" s="7"/>
      <c r="S122" s="7"/>
      <c r="T122" s="7"/>
      <c r="U122" s="7"/>
    </row>
    <row r="123" spans="2:21" x14ac:dyDescent="0.2">
      <c r="B123" s="132" t="s">
        <v>699</v>
      </c>
      <c r="C123" s="7">
        <f>VLOOKUP(B123,自治会別!$B$2:$F$266,2,0)</f>
        <v>657</v>
      </c>
      <c r="D123" s="7">
        <f t="shared" si="4"/>
        <v>1376</v>
      </c>
      <c r="E123" s="7">
        <f>VLOOKUP(B123,自治会別!$B$2:$F$266,3,0)</f>
        <v>702</v>
      </c>
      <c r="F123" s="7">
        <f>VLOOKUP(B123,自治会別!$B$2:$F$266,4,0)</f>
        <v>674</v>
      </c>
      <c r="G123" s="67" t="s">
        <v>757</v>
      </c>
      <c r="H123" s="7">
        <f>VLOOKUP(G123,自治会別!$B$2:$F$266,2,0)</f>
        <v>90</v>
      </c>
      <c r="I123" s="7">
        <f t="shared" si="5"/>
        <v>194</v>
      </c>
      <c r="J123" s="7">
        <f>VLOOKUP(G123,自治会別!$B$2:$F$266,3,0)</f>
        <v>98</v>
      </c>
      <c r="K123" s="7">
        <f>VLOOKUP(G123,自治会別!$B$2:$F$266,4,0)</f>
        <v>96</v>
      </c>
      <c r="R123" s="7"/>
      <c r="S123" s="7"/>
      <c r="T123" s="7"/>
      <c r="U123" s="7"/>
    </row>
    <row r="124" spans="2:21" x14ac:dyDescent="0.2">
      <c r="B124" s="132" t="s">
        <v>700</v>
      </c>
      <c r="C124" s="7">
        <f>VLOOKUP(B124,自治会別!$B$2:$F$266,2,0)</f>
        <v>1152</v>
      </c>
      <c r="D124" s="7">
        <f t="shared" si="4"/>
        <v>2581</v>
      </c>
      <c r="E124" s="7">
        <f>VLOOKUP(B124,自治会別!$B$2:$F$266,3,0)</f>
        <v>1248</v>
      </c>
      <c r="F124" s="7">
        <f>VLOOKUP(B124,自治会別!$B$2:$F$266,4,0)</f>
        <v>1333</v>
      </c>
      <c r="G124" s="67" t="s">
        <v>758</v>
      </c>
      <c r="H124" s="7">
        <f>VLOOKUP(G124,自治会別!$B$2:$F$266,2,0)</f>
        <v>31</v>
      </c>
      <c r="I124" s="7">
        <f t="shared" si="5"/>
        <v>65</v>
      </c>
      <c r="J124" s="7">
        <f>VLOOKUP(G124,自治会別!$B$2:$F$266,3,0)</f>
        <v>35</v>
      </c>
      <c r="K124" s="7">
        <f>VLOOKUP(G124,自治会別!$B$2:$F$266,4,0)</f>
        <v>30</v>
      </c>
      <c r="R124" s="7"/>
      <c r="S124" s="7"/>
      <c r="T124" s="7"/>
      <c r="U124" s="7"/>
    </row>
    <row r="125" spans="2:21" x14ac:dyDescent="0.2">
      <c r="B125" s="132" t="s">
        <v>701</v>
      </c>
      <c r="C125" s="7">
        <f>VLOOKUP(B125,自治会別!$B$2:$F$266,2,0)</f>
        <v>349</v>
      </c>
      <c r="D125" s="7">
        <f t="shared" si="4"/>
        <v>837</v>
      </c>
      <c r="E125" s="7">
        <f>VLOOKUP(B125,自治会別!$B$2:$F$266,3,0)</f>
        <v>412</v>
      </c>
      <c r="F125" s="7">
        <f>VLOOKUP(B125,自治会別!$B$2:$F$266,4,0)</f>
        <v>425</v>
      </c>
      <c r="G125" s="67" t="s">
        <v>759</v>
      </c>
      <c r="H125" s="7">
        <f>VLOOKUP(G125,自治会別!$B$2:$F$266,2,0)</f>
        <v>29</v>
      </c>
      <c r="I125" s="7">
        <f t="shared" si="5"/>
        <v>58</v>
      </c>
      <c r="J125" s="7">
        <f>VLOOKUP(G125,自治会別!$B$2:$F$266,3,0)</f>
        <v>26</v>
      </c>
      <c r="K125" s="7">
        <f>VLOOKUP(G125,自治会別!$B$2:$F$266,4,0)</f>
        <v>32</v>
      </c>
      <c r="R125" s="7"/>
      <c r="S125" s="7"/>
      <c r="T125" s="7"/>
      <c r="U125" s="7"/>
    </row>
    <row r="126" spans="2:21" x14ac:dyDescent="0.2">
      <c r="B126" s="132" t="s">
        <v>702</v>
      </c>
      <c r="C126" s="7">
        <f>VLOOKUP(B126,自治会別!$B$2:$F$266,2,0)</f>
        <v>563</v>
      </c>
      <c r="D126" s="7">
        <f t="shared" si="4"/>
        <v>1263</v>
      </c>
      <c r="E126" s="7">
        <f>VLOOKUP(B126,自治会別!$B$2:$F$266,3,0)</f>
        <v>629</v>
      </c>
      <c r="F126" s="7">
        <f>VLOOKUP(B126,自治会別!$B$2:$F$266,4,0)</f>
        <v>634</v>
      </c>
      <c r="G126" s="67" t="s">
        <v>760</v>
      </c>
      <c r="H126" s="7">
        <f>VLOOKUP(G126,自治会別!$B$2:$F$266,2,0)</f>
        <v>31</v>
      </c>
      <c r="I126" s="7">
        <f t="shared" si="5"/>
        <v>62</v>
      </c>
      <c r="J126" s="7">
        <f>VLOOKUP(G126,自治会別!$B$2:$F$266,3,0)</f>
        <v>32</v>
      </c>
      <c r="K126" s="7">
        <f>VLOOKUP(G126,自治会別!$B$2:$F$266,4,0)</f>
        <v>30</v>
      </c>
      <c r="R126" s="7"/>
      <c r="S126" s="7"/>
      <c r="T126" s="7"/>
      <c r="U126" s="7"/>
    </row>
    <row r="127" spans="2:21" x14ac:dyDescent="0.2">
      <c r="B127" s="132" t="s">
        <v>703</v>
      </c>
      <c r="C127" s="7">
        <f>VLOOKUP(B127,自治会別!$B$2:$F$266,2,0)</f>
        <v>612</v>
      </c>
      <c r="D127" s="7">
        <f t="shared" si="4"/>
        <v>1509</v>
      </c>
      <c r="E127" s="7">
        <f>VLOOKUP(B127,自治会別!$B$2:$F$266,3,0)</f>
        <v>772</v>
      </c>
      <c r="F127" s="7">
        <f>VLOOKUP(B127,自治会別!$B$2:$F$266,4,0)</f>
        <v>737</v>
      </c>
      <c r="G127" s="67" t="s">
        <v>761</v>
      </c>
      <c r="H127" s="7">
        <f>VLOOKUP(G127,自治会別!$B$2:$F$266,2,0)</f>
        <v>23</v>
      </c>
      <c r="I127" s="7">
        <f t="shared" si="5"/>
        <v>67</v>
      </c>
      <c r="J127" s="7">
        <f>VLOOKUP(G127,自治会別!$B$2:$F$266,3,0)</f>
        <v>38</v>
      </c>
      <c r="K127" s="7">
        <f>VLOOKUP(G127,自治会別!$B$2:$F$266,4,0)</f>
        <v>29</v>
      </c>
      <c r="R127" s="7"/>
      <c r="S127" s="7"/>
      <c r="T127" s="7"/>
      <c r="U127" s="7"/>
    </row>
    <row r="128" spans="2:21" x14ac:dyDescent="0.2">
      <c r="B128" s="132" t="s">
        <v>704</v>
      </c>
      <c r="C128" s="7">
        <f>VLOOKUP(B128,自治会別!$B$2:$F$266,2,0)</f>
        <v>303</v>
      </c>
      <c r="D128" s="7">
        <f t="shared" si="4"/>
        <v>701</v>
      </c>
      <c r="E128" s="7">
        <f>VLOOKUP(B128,自治会別!$B$2:$F$266,3,0)</f>
        <v>342</v>
      </c>
      <c r="F128" s="7">
        <f>VLOOKUP(B128,自治会別!$B$2:$F$266,4,0)</f>
        <v>359</v>
      </c>
      <c r="G128" s="67" t="s">
        <v>762</v>
      </c>
      <c r="H128" s="7">
        <f>VLOOKUP(G128,自治会別!$B$2:$F$266,2,0)</f>
        <v>23</v>
      </c>
      <c r="I128" s="7">
        <f t="shared" si="5"/>
        <v>62</v>
      </c>
      <c r="J128" s="7">
        <f>VLOOKUP(G128,自治会別!$B$2:$F$266,3,0)</f>
        <v>33</v>
      </c>
      <c r="K128" s="7">
        <f>VLOOKUP(G128,自治会別!$B$2:$F$266,4,0)</f>
        <v>29</v>
      </c>
      <c r="R128" s="7"/>
      <c r="S128" s="7"/>
      <c r="T128" s="7"/>
      <c r="U128" s="7"/>
    </row>
    <row r="129" spans="2:21" x14ac:dyDescent="0.2">
      <c r="B129" s="132" t="s">
        <v>705</v>
      </c>
      <c r="C129" s="7">
        <f>VLOOKUP(B129,自治会別!$B$2:$F$266,2,0)</f>
        <v>227</v>
      </c>
      <c r="D129" s="7">
        <f t="shared" si="4"/>
        <v>540</v>
      </c>
      <c r="E129" s="7">
        <f>VLOOKUP(B129,自治会別!$B$2:$F$266,3,0)</f>
        <v>262</v>
      </c>
      <c r="F129" s="7">
        <f>VLOOKUP(B129,自治会別!$B$2:$F$266,4,0)</f>
        <v>278</v>
      </c>
      <c r="G129" s="67" t="s">
        <v>763</v>
      </c>
      <c r="H129" s="7">
        <f>VLOOKUP(G129,自治会別!$B$2:$F$266,2,0)</f>
        <v>18</v>
      </c>
      <c r="I129" s="7">
        <f t="shared" si="5"/>
        <v>34</v>
      </c>
      <c r="J129" s="7">
        <f>VLOOKUP(G129,自治会別!$B$2:$F$266,3,0)</f>
        <v>18</v>
      </c>
      <c r="K129" s="7">
        <f>VLOOKUP(G129,自治会別!$B$2:$F$266,4,0)</f>
        <v>16</v>
      </c>
      <c r="R129" s="7"/>
      <c r="S129" s="7"/>
      <c r="T129" s="7"/>
      <c r="U129" s="7"/>
    </row>
    <row r="130" spans="2:21" x14ac:dyDescent="0.2">
      <c r="B130" s="132" t="s">
        <v>880</v>
      </c>
      <c r="C130" s="7">
        <f>VLOOKUP(B130,自治会別!$B$2:$F$266,2,0)</f>
        <v>140</v>
      </c>
      <c r="D130" s="7">
        <f t="shared" si="4"/>
        <v>330</v>
      </c>
      <c r="E130" s="7">
        <f>VLOOKUP(B130,自治会別!$B$2:$F$266,3,0)</f>
        <v>161</v>
      </c>
      <c r="F130" s="7">
        <f>VLOOKUP(B130,自治会別!$B$2:$F$266,4,0)</f>
        <v>169</v>
      </c>
      <c r="G130" s="67" t="s">
        <v>764</v>
      </c>
      <c r="H130" s="7">
        <f>VLOOKUP(G130,自治会別!$B$2:$F$266,2,0)</f>
        <v>21</v>
      </c>
      <c r="I130" s="7">
        <f t="shared" si="5"/>
        <v>30</v>
      </c>
      <c r="J130" s="7">
        <f>VLOOKUP(G130,自治会別!$B$2:$F$266,3,0)</f>
        <v>15</v>
      </c>
      <c r="K130" s="7">
        <f>VLOOKUP(G130,自治会別!$B$2:$F$266,4,0)</f>
        <v>15</v>
      </c>
      <c r="R130" s="7"/>
      <c r="S130" s="7"/>
      <c r="T130" s="7"/>
      <c r="U130" s="7"/>
    </row>
    <row r="131" spans="2:21" x14ac:dyDescent="0.2">
      <c r="B131" s="132" t="s">
        <v>706</v>
      </c>
      <c r="C131" s="7">
        <f>VLOOKUP(B131,自治会別!$B$2:$F$266,2,0)</f>
        <v>356</v>
      </c>
      <c r="D131" s="7">
        <f t="shared" si="4"/>
        <v>758</v>
      </c>
      <c r="E131" s="7">
        <f>VLOOKUP(B131,自治会別!$B$2:$F$266,3,0)</f>
        <v>386</v>
      </c>
      <c r="F131" s="7">
        <f>VLOOKUP(B131,自治会別!$B$2:$F$266,4,0)</f>
        <v>372</v>
      </c>
      <c r="G131" s="67" t="s">
        <v>765</v>
      </c>
      <c r="H131" s="7">
        <f>VLOOKUP(G131,自治会別!$B$2:$F$266,2,0)</f>
        <v>117</v>
      </c>
      <c r="I131" s="7">
        <f t="shared" si="5"/>
        <v>241</v>
      </c>
      <c r="J131" s="7">
        <f>VLOOKUP(G131,自治会別!$B$2:$F$266,3,0)</f>
        <v>127</v>
      </c>
      <c r="K131" s="7">
        <f>VLOOKUP(G131,自治会別!$B$2:$F$266,4,0)</f>
        <v>114</v>
      </c>
      <c r="R131" s="7"/>
      <c r="S131" s="7"/>
      <c r="T131" s="7"/>
      <c r="U131" s="7"/>
    </row>
    <row r="132" spans="2:21" x14ac:dyDescent="0.2">
      <c r="B132" s="132" t="s">
        <v>877</v>
      </c>
      <c r="C132" s="7">
        <f>VLOOKUP(B132,自治会別!$B$2:$F$266,2,0)</f>
        <v>376</v>
      </c>
      <c r="D132" s="7">
        <f t="shared" si="4"/>
        <v>840</v>
      </c>
      <c r="E132" s="7">
        <f>VLOOKUP(B132,自治会別!$B$2:$F$266,3,0)</f>
        <v>395</v>
      </c>
      <c r="F132" s="7">
        <f>VLOOKUP(B132,自治会別!$B$2:$F$266,4,0)</f>
        <v>445</v>
      </c>
      <c r="G132" s="67" t="s">
        <v>766</v>
      </c>
      <c r="H132" s="7">
        <f>VLOOKUP(G132,自治会別!$B$2:$F$266,2,0)</f>
        <v>55</v>
      </c>
      <c r="I132" s="7">
        <f t="shared" si="5"/>
        <v>99</v>
      </c>
      <c r="J132" s="7">
        <f>VLOOKUP(G132,自治会別!$B$2:$F$266,3,0)</f>
        <v>49</v>
      </c>
      <c r="K132" s="7">
        <f>VLOOKUP(G132,自治会別!$B$2:$F$266,4,0)</f>
        <v>50</v>
      </c>
      <c r="R132" s="7"/>
      <c r="S132" s="7"/>
      <c r="T132" s="7"/>
    </row>
    <row r="133" spans="2:21" x14ac:dyDescent="0.2">
      <c r="B133" s="132" t="s">
        <v>707</v>
      </c>
      <c r="C133" s="7">
        <f>VLOOKUP(B133,自治会別!$B$2:$F$266,2,0)</f>
        <v>622</v>
      </c>
      <c r="D133" s="7">
        <f t="shared" si="4"/>
        <v>1427</v>
      </c>
      <c r="E133" s="7">
        <f>VLOOKUP(B133,自治会別!$B$2:$F$266,3,0)</f>
        <v>738</v>
      </c>
      <c r="F133" s="7">
        <f>VLOOKUP(B133,自治会別!$B$2:$F$266,4,0)</f>
        <v>689</v>
      </c>
      <c r="G133" s="67" t="s">
        <v>767</v>
      </c>
      <c r="H133" s="7">
        <f>VLOOKUP(G133,自治会別!$B$2:$F$266,2,0)</f>
        <v>17</v>
      </c>
      <c r="I133" s="7">
        <f t="shared" si="5"/>
        <v>22</v>
      </c>
      <c r="J133" s="7">
        <f>VLOOKUP(G133,自治会別!$B$2:$F$266,3,0)</f>
        <v>12</v>
      </c>
      <c r="K133" s="7">
        <f>VLOOKUP(G133,自治会別!$B$2:$F$266,4,0)</f>
        <v>10</v>
      </c>
      <c r="R133" s="7"/>
      <c r="S133" s="7"/>
      <c r="T133" s="7"/>
    </row>
    <row r="134" spans="2:21" ht="13.8" thickBot="1" x14ac:dyDescent="0.25">
      <c r="B134" s="133" t="s">
        <v>708</v>
      </c>
      <c r="C134" s="9">
        <f>VLOOKUP(B134,自治会別!$B$2:$F$266,2,0)</f>
        <v>621</v>
      </c>
      <c r="D134" s="9">
        <f t="shared" si="4"/>
        <v>1249</v>
      </c>
      <c r="E134" s="9">
        <f>VLOOKUP(B134,自治会別!$B$2:$F$266,3,0)</f>
        <v>611</v>
      </c>
      <c r="F134" s="9">
        <f>VLOOKUP(B134,自治会別!$B$2:$F$266,4,0)</f>
        <v>638</v>
      </c>
      <c r="G134" s="68"/>
      <c r="H134" s="9"/>
      <c r="I134" s="9"/>
      <c r="J134" s="9"/>
      <c r="K134" s="9"/>
      <c r="R134" s="7"/>
      <c r="S134" s="7"/>
      <c r="T134" s="7"/>
    </row>
    <row r="135" spans="2:21" x14ac:dyDescent="0.2">
      <c r="B135" s="2" t="s">
        <v>526</v>
      </c>
    </row>
  </sheetData>
  <mergeCells count="13">
    <mergeCell ref="J3:K3"/>
    <mergeCell ref="I71:K71"/>
    <mergeCell ref="B4:B5"/>
    <mergeCell ref="C4:C5"/>
    <mergeCell ref="D4:F4"/>
    <mergeCell ref="G4:G5"/>
    <mergeCell ref="H4:H5"/>
    <mergeCell ref="I4:K4"/>
    <mergeCell ref="B71:B72"/>
    <mergeCell ref="C71:C72"/>
    <mergeCell ref="D71:F71"/>
    <mergeCell ref="G71:G72"/>
    <mergeCell ref="H71:H72"/>
  </mergeCells>
  <phoneticPr fontId="10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895E1-1A76-4011-BF56-29D68D22B0A6}">
  <dimension ref="A1:J266"/>
  <sheetViews>
    <sheetView workbookViewId="0">
      <pane xSplit="2" ySplit="1" topLeftCell="C188" activePane="bottomRight" state="frozen"/>
      <selection pane="topRight"/>
      <selection pane="bottomLeft"/>
      <selection pane="bottomRight" activeCell="C180" sqref="C180:F180"/>
    </sheetView>
  </sheetViews>
  <sheetFormatPr defaultColWidth="9" defaultRowHeight="13.2" x14ac:dyDescent="0.2"/>
  <cols>
    <col min="1" max="1" width="5.88671875" style="114" customWidth="1"/>
    <col min="2" max="2" width="14.21875" style="113" customWidth="1"/>
    <col min="3" max="6" width="9" style="113"/>
    <col min="7" max="16384" width="9" style="114"/>
  </cols>
  <sheetData>
    <row r="1" spans="1:6" x14ac:dyDescent="0.2">
      <c r="A1" s="111"/>
      <c r="B1" s="112">
        <v>45200</v>
      </c>
      <c r="C1" s="113" t="s">
        <v>899</v>
      </c>
      <c r="D1" s="113" t="s">
        <v>909</v>
      </c>
      <c r="E1" s="113" t="s">
        <v>910</v>
      </c>
      <c r="F1" s="113" t="s">
        <v>900</v>
      </c>
    </row>
    <row r="2" spans="1:6" s="115" customFormat="1" x14ac:dyDescent="0.2">
      <c r="A2" s="115">
        <v>1</v>
      </c>
      <c r="B2" s="116" t="s">
        <v>911</v>
      </c>
      <c r="C2" s="116">
        <v>832</v>
      </c>
      <c r="D2" s="116">
        <v>823</v>
      </c>
      <c r="E2" s="116">
        <v>822</v>
      </c>
      <c r="F2" s="116">
        <v>1645</v>
      </c>
    </row>
    <row r="3" spans="1:6" s="115" customFormat="1" x14ac:dyDescent="0.2">
      <c r="A3" s="115">
        <v>10</v>
      </c>
      <c r="B3" s="116" t="s">
        <v>912</v>
      </c>
      <c r="C3" s="116">
        <v>101</v>
      </c>
      <c r="D3" s="116">
        <v>83</v>
      </c>
      <c r="E3" s="116">
        <v>93</v>
      </c>
      <c r="F3" s="116">
        <v>176</v>
      </c>
    </row>
    <row r="4" spans="1:6" s="115" customFormat="1" x14ac:dyDescent="0.2">
      <c r="A4" s="117">
        <v>20</v>
      </c>
      <c r="B4" s="116" t="s">
        <v>913</v>
      </c>
      <c r="C4" s="116">
        <v>462</v>
      </c>
      <c r="D4" s="116">
        <v>457</v>
      </c>
      <c r="E4" s="116">
        <v>433</v>
      </c>
      <c r="F4" s="116">
        <v>890</v>
      </c>
    </row>
    <row r="5" spans="1:6" s="115" customFormat="1" x14ac:dyDescent="0.2">
      <c r="A5" s="117">
        <v>30</v>
      </c>
      <c r="B5" s="116" t="s">
        <v>914</v>
      </c>
      <c r="C5" s="116">
        <v>355</v>
      </c>
      <c r="D5" s="116">
        <v>316</v>
      </c>
      <c r="E5" s="116">
        <v>325</v>
      </c>
      <c r="F5" s="116">
        <v>641</v>
      </c>
    </row>
    <row r="6" spans="1:6" s="115" customFormat="1" x14ac:dyDescent="0.2">
      <c r="A6" s="117">
        <v>40</v>
      </c>
      <c r="B6" s="116" t="s">
        <v>915</v>
      </c>
      <c r="C6" s="116">
        <v>121</v>
      </c>
      <c r="D6" s="116">
        <v>95</v>
      </c>
      <c r="E6" s="116">
        <v>97</v>
      </c>
      <c r="F6" s="116">
        <v>192</v>
      </c>
    </row>
    <row r="7" spans="1:6" x14ac:dyDescent="0.2">
      <c r="A7" s="118">
        <v>50</v>
      </c>
      <c r="B7" s="113" t="s">
        <v>916</v>
      </c>
      <c r="C7" s="113">
        <v>371</v>
      </c>
      <c r="D7" s="113">
        <v>348</v>
      </c>
      <c r="E7" s="113">
        <v>344</v>
      </c>
      <c r="F7" s="113">
        <v>692</v>
      </c>
    </row>
    <row r="8" spans="1:6" x14ac:dyDescent="0.2">
      <c r="A8" s="118">
        <v>51</v>
      </c>
      <c r="B8" s="113" t="s">
        <v>917</v>
      </c>
      <c r="C8" s="113">
        <v>369</v>
      </c>
      <c r="D8" s="113">
        <v>352</v>
      </c>
      <c r="E8" s="113">
        <v>323</v>
      </c>
      <c r="F8" s="113">
        <v>675</v>
      </c>
    </row>
    <row r="9" spans="1:6" x14ac:dyDescent="0.2">
      <c r="A9" s="118">
        <v>60</v>
      </c>
      <c r="B9" s="113" t="s">
        <v>918</v>
      </c>
      <c r="C9" s="113">
        <v>750</v>
      </c>
      <c r="D9" s="113">
        <v>673</v>
      </c>
      <c r="E9" s="113">
        <v>704</v>
      </c>
      <c r="F9" s="113">
        <v>1377</v>
      </c>
    </row>
    <row r="10" spans="1:6" x14ac:dyDescent="0.2">
      <c r="A10" s="118"/>
      <c r="B10" s="113" t="s">
        <v>919</v>
      </c>
      <c r="C10" s="113">
        <v>0</v>
      </c>
      <c r="D10" s="113">
        <v>0</v>
      </c>
      <c r="E10" s="113">
        <v>0</v>
      </c>
      <c r="F10" s="113">
        <v>0</v>
      </c>
    </row>
    <row r="11" spans="1:6" x14ac:dyDescent="0.2">
      <c r="A11" s="118">
        <v>70</v>
      </c>
      <c r="B11" s="113" t="s">
        <v>920</v>
      </c>
      <c r="C11" s="113">
        <v>336</v>
      </c>
      <c r="D11" s="113">
        <v>325</v>
      </c>
      <c r="E11" s="113">
        <v>342</v>
      </c>
      <c r="F11" s="113">
        <v>667</v>
      </c>
    </row>
    <row r="12" spans="1:6" x14ac:dyDescent="0.2">
      <c r="A12" s="118">
        <v>80</v>
      </c>
      <c r="B12" s="113" t="s">
        <v>921</v>
      </c>
      <c r="C12" s="113">
        <v>230</v>
      </c>
      <c r="D12" s="113">
        <v>213</v>
      </c>
      <c r="E12" s="113">
        <v>217</v>
      </c>
      <c r="F12" s="113">
        <v>430</v>
      </c>
    </row>
    <row r="13" spans="1:6" x14ac:dyDescent="0.2">
      <c r="A13" s="118">
        <v>81</v>
      </c>
      <c r="B13" s="113" t="s">
        <v>922</v>
      </c>
      <c r="C13" s="113">
        <v>150</v>
      </c>
      <c r="D13" s="113">
        <v>143</v>
      </c>
      <c r="E13" s="113">
        <v>161</v>
      </c>
      <c r="F13" s="113">
        <v>304</v>
      </c>
    </row>
    <row r="14" spans="1:6" x14ac:dyDescent="0.2">
      <c r="A14" s="118">
        <v>82</v>
      </c>
      <c r="B14" s="113" t="s">
        <v>923</v>
      </c>
      <c r="C14" s="113">
        <v>126</v>
      </c>
      <c r="D14" s="113">
        <v>195</v>
      </c>
      <c r="E14" s="113">
        <v>207</v>
      </c>
      <c r="F14" s="113">
        <v>402</v>
      </c>
    </row>
    <row r="15" spans="1:6" x14ac:dyDescent="0.2">
      <c r="A15" s="118">
        <v>110</v>
      </c>
      <c r="B15" s="113" t="s">
        <v>924</v>
      </c>
      <c r="C15" s="113">
        <v>83</v>
      </c>
      <c r="D15" s="113">
        <v>84</v>
      </c>
      <c r="E15" s="113">
        <v>89</v>
      </c>
      <c r="F15" s="113">
        <v>173</v>
      </c>
    </row>
    <row r="16" spans="1:6" x14ac:dyDescent="0.2">
      <c r="A16" s="118">
        <v>120</v>
      </c>
      <c r="B16" s="113" t="s">
        <v>925</v>
      </c>
      <c r="C16" s="113">
        <v>146</v>
      </c>
      <c r="D16" s="113">
        <v>138</v>
      </c>
      <c r="E16" s="113">
        <v>138</v>
      </c>
      <c r="F16" s="113">
        <v>276</v>
      </c>
    </row>
    <row r="17" spans="1:6" x14ac:dyDescent="0.2">
      <c r="A17" s="118">
        <v>130</v>
      </c>
      <c r="B17" s="113" t="s">
        <v>926</v>
      </c>
      <c r="C17" s="113">
        <v>64</v>
      </c>
      <c r="D17" s="113">
        <v>50</v>
      </c>
      <c r="E17" s="113">
        <v>65</v>
      </c>
      <c r="F17" s="113">
        <v>115</v>
      </c>
    </row>
    <row r="18" spans="1:6" x14ac:dyDescent="0.2">
      <c r="A18" s="118">
        <v>140</v>
      </c>
      <c r="B18" s="113" t="s">
        <v>927</v>
      </c>
      <c r="C18" s="113">
        <v>65</v>
      </c>
      <c r="D18" s="113">
        <v>52</v>
      </c>
      <c r="E18" s="113">
        <v>64</v>
      </c>
      <c r="F18" s="113">
        <v>116</v>
      </c>
    </row>
    <row r="19" spans="1:6" x14ac:dyDescent="0.2">
      <c r="A19" s="118">
        <v>150</v>
      </c>
      <c r="B19" s="113" t="s">
        <v>928</v>
      </c>
      <c r="C19" s="113">
        <v>217</v>
      </c>
      <c r="D19" s="113">
        <v>199</v>
      </c>
      <c r="E19" s="113">
        <v>204</v>
      </c>
      <c r="F19" s="113">
        <v>403</v>
      </c>
    </row>
    <row r="20" spans="1:6" x14ac:dyDescent="0.2">
      <c r="A20" s="118"/>
      <c r="B20" s="113" t="s">
        <v>929</v>
      </c>
      <c r="C20" s="113">
        <v>0</v>
      </c>
      <c r="D20" s="113">
        <v>0</v>
      </c>
      <c r="E20" s="113">
        <v>0</v>
      </c>
      <c r="F20" s="113">
        <v>0</v>
      </c>
    </row>
    <row r="21" spans="1:6" x14ac:dyDescent="0.2">
      <c r="A21" s="118">
        <v>90</v>
      </c>
      <c r="B21" s="113" t="s">
        <v>930</v>
      </c>
      <c r="C21" s="113">
        <v>117</v>
      </c>
      <c r="D21" s="113">
        <v>97</v>
      </c>
      <c r="E21" s="113">
        <v>113</v>
      </c>
      <c r="F21" s="113">
        <v>210</v>
      </c>
    </row>
    <row r="22" spans="1:6" x14ac:dyDescent="0.2">
      <c r="A22" s="118">
        <v>100</v>
      </c>
      <c r="B22" s="113" t="s">
        <v>931</v>
      </c>
      <c r="C22" s="113">
        <v>262</v>
      </c>
      <c r="D22" s="113">
        <v>275</v>
      </c>
      <c r="E22" s="113">
        <v>282</v>
      </c>
      <c r="F22" s="113">
        <v>557</v>
      </c>
    </row>
    <row r="23" spans="1:6" x14ac:dyDescent="0.2">
      <c r="A23" s="118">
        <v>160</v>
      </c>
      <c r="B23" s="113" t="s">
        <v>932</v>
      </c>
      <c r="C23" s="113">
        <v>216</v>
      </c>
      <c r="D23" s="113">
        <v>234</v>
      </c>
      <c r="E23" s="113">
        <v>241</v>
      </c>
      <c r="F23" s="113">
        <v>475</v>
      </c>
    </row>
    <row r="24" spans="1:6" x14ac:dyDescent="0.2">
      <c r="A24" s="118">
        <v>170</v>
      </c>
      <c r="B24" s="113" t="s">
        <v>933</v>
      </c>
      <c r="C24" s="113">
        <v>74</v>
      </c>
      <c r="D24" s="113">
        <v>65</v>
      </c>
      <c r="E24" s="113">
        <v>71</v>
      </c>
      <c r="F24" s="113">
        <v>136</v>
      </c>
    </row>
    <row r="25" spans="1:6" x14ac:dyDescent="0.2">
      <c r="A25" s="118">
        <v>180</v>
      </c>
      <c r="B25" s="113" t="s">
        <v>934</v>
      </c>
      <c r="C25" s="113">
        <v>288</v>
      </c>
      <c r="D25" s="113">
        <v>228</v>
      </c>
      <c r="E25" s="113">
        <v>307</v>
      </c>
      <c r="F25" s="113">
        <v>535</v>
      </c>
    </row>
    <row r="26" spans="1:6" x14ac:dyDescent="0.2">
      <c r="A26" s="118">
        <v>190</v>
      </c>
      <c r="B26" s="113" t="s">
        <v>935</v>
      </c>
      <c r="C26" s="113">
        <v>33</v>
      </c>
      <c r="D26" s="113">
        <v>24</v>
      </c>
      <c r="E26" s="113">
        <v>33</v>
      </c>
      <c r="F26" s="113">
        <v>57</v>
      </c>
    </row>
    <row r="27" spans="1:6" x14ac:dyDescent="0.2">
      <c r="A27" s="118">
        <v>230</v>
      </c>
      <c r="B27" s="113" t="s">
        <v>936</v>
      </c>
      <c r="C27" s="113">
        <v>184</v>
      </c>
      <c r="D27" s="113">
        <v>175</v>
      </c>
      <c r="E27" s="113">
        <v>171</v>
      </c>
      <c r="F27" s="113">
        <v>346</v>
      </c>
    </row>
    <row r="28" spans="1:6" x14ac:dyDescent="0.2">
      <c r="A28" s="118">
        <v>240</v>
      </c>
      <c r="B28" s="113" t="s">
        <v>937</v>
      </c>
      <c r="C28" s="113">
        <v>183</v>
      </c>
      <c r="D28" s="113">
        <v>201</v>
      </c>
      <c r="E28" s="113">
        <v>199</v>
      </c>
      <c r="F28" s="113">
        <v>400</v>
      </c>
    </row>
    <row r="29" spans="1:6" x14ac:dyDescent="0.2">
      <c r="A29" s="118">
        <v>270</v>
      </c>
      <c r="B29" s="113" t="s">
        <v>938</v>
      </c>
      <c r="C29" s="113">
        <v>31</v>
      </c>
      <c r="D29" s="113">
        <v>39</v>
      </c>
      <c r="E29" s="113">
        <v>41</v>
      </c>
      <c r="F29" s="113">
        <v>80</v>
      </c>
    </row>
    <row r="30" spans="1:6" x14ac:dyDescent="0.2">
      <c r="A30" s="118"/>
      <c r="B30" s="113" t="s">
        <v>939</v>
      </c>
      <c r="C30" s="113">
        <v>0</v>
      </c>
      <c r="D30" s="113">
        <v>0</v>
      </c>
      <c r="E30" s="113">
        <v>0</v>
      </c>
      <c r="F30" s="113">
        <v>0</v>
      </c>
    </row>
    <row r="31" spans="1:6" x14ac:dyDescent="0.2">
      <c r="A31" s="118">
        <v>200</v>
      </c>
      <c r="B31" s="113" t="s">
        <v>940</v>
      </c>
      <c r="C31" s="113">
        <v>26</v>
      </c>
      <c r="D31" s="113">
        <v>32</v>
      </c>
      <c r="E31" s="113">
        <v>29</v>
      </c>
      <c r="F31" s="113">
        <v>61</v>
      </c>
    </row>
    <row r="32" spans="1:6" x14ac:dyDescent="0.2">
      <c r="A32" s="118">
        <v>210</v>
      </c>
      <c r="B32" s="113" t="s">
        <v>941</v>
      </c>
      <c r="C32" s="113">
        <v>169</v>
      </c>
      <c r="D32" s="113">
        <v>169</v>
      </c>
      <c r="E32" s="113">
        <v>189</v>
      </c>
      <c r="F32" s="113">
        <v>358</v>
      </c>
    </row>
    <row r="33" spans="1:6" x14ac:dyDescent="0.2">
      <c r="A33" s="118">
        <v>260</v>
      </c>
      <c r="B33" s="113" t="s">
        <v>942</v>
      </c>
      <c r="C33" s="113">
        <v>173</v>
      </c>
      <c r="D33" s="113">
        <v>186</v>
      </c>
      <c r="E33" s="113">
        <v>164</v>
      </c>
      <c r="F33" s="113">
        <v>350</v>
      </c>
    </row>
    <row r="34" spans="1:6" x14ac:dyDescent="0.2">
      <c r="A34" s="118">
        <v>280</v>
      </c>
      <c r="B34" s="113" t="s">
        <v>943</v>
      </c>
      <c r="C34" s="113">
        <v>34</v>
      </c>
      <c r="D34" s="113">
        <v>29</v>
      </c>
      <c r="E34" s="113">
        <v>36</v>
      </c>
      <c r="F34" s="113">
        <v>65</v>
      </c>
    </row>
    <row r="35" spans="1:6" x14ac:dyDescent="0.2">
      <c r="A35" s="118">
        <v>290</v>
      </c>
      <c r="B35" s="113" t="s">
        <v>944</v>
      </c>
      <c r="C35" s="113">
        <v>769</v>
      </c>
      <c r="D35" s="113">
        <v>764</v>
      </c>
      <c r="E35" s="113">
        <v>796</v>
      </c>
      <c r="F35" s="113">
        <v>1560</v>
      </c>
    </row>
    <row r="36" spans="1:6" x14ac:dyDescent="0.2">
      <c r="A36" s="118">
        <v>300</v>
      </c>
      <c r="B36" s="113" t="s">
        <v>945</v>
      </c>
      <c r="C36" s="113">
        <v>87</v>
      </c>
      <c r="D36" s="113">
        <v>85</v>
      </c>
      <c r="E36" s="113">
        <v>84</v>
      </c>
      <c r="F36" s="113">
        <v>169</v>
      </c>
    </row>
    <row r="37" spans="1:6" x14ac:dyDescent="0.2">
      <c r="A37" s="118">
        <v>310</v>
      </c>
      <c r="B37" s="113" t="s">
        <v>946</v>
      </c>
      <c r="C37" s="113">
        <v>209</v>
      </c>
      <c r="D37" s="113">
        <v>192</v>
      </c>
      <c r="E37" s="113">
        <v>196</v>
      </c>
      <c r="F37" s="113">
        <v>388</v>
      </c>
    </row>
    <row r="38" spans="1:6" x14ac:dyDescent="0.2">
      <c r="A38" s="118">
        <v>320</v>
      </c>
      <c r="B38" s="113" t="s">
        <v>947</v>
      </c>
      <c r="C38" s="113">
        <v>81</v>
      </c>
      <c r="D38" s="113">
        <v>85</v>
      </c>
      <c r="E38" s="113">
        <v>79</v>
      </c>
      <c r="F38" s="113">
        <v>164</v>
      </c>
    </row>
    <row r="39" spans="1:6" x14ac:dyDescent="0.2">
      <c r="A39" s="118">
        <v>330</v>
      </c>
      <c r="B39" s="113" t="s">
        <v>948</v>
      </c>
      <c r="C39" s="113">
        <v>88</v>
      </c>
      <c r="D39" s="113">
        <v>84</v>
      </c>
      <c r="E39" s="113">
        <v>90</v>
      </c>
      <c r="F39" s="113">
        <v>174</v>
      </c>
    </row>
    <row r="40" spans="1:6" x14ac:dyDescent="0.2">
      <c r="A40" s="118">
        <v>340</v>
      </c>
      <c r="B40" s="113" t="s">
        <v>949</v>
      </c>
      <c r="C40" s="113">
        <v>1812</v>
      </c>
      <c r="D40" s="113">
        <v>1808</v>
      </c>
      <c r="E40" s="113">
        <v>1934</v>
      </c>
      <c r="F40" s="113">
        <v>3742</v>
      </c>
    </row>
    <row r="41" spans="1:6" x14ac:dyDescent="0.2">
      <c r="A41" s="118">
        <v>800</v>
      </c>
      <c r="B41" s="113" t="s">
        <v>950</v>
      </c>
      <c r="C41" s="113">
        <v>327</v>
      </c>
      <c r="D41" s="113">
        <v>356</v>
      </c>
      <c r="E41" s="113">
        <v>358</v>
      </c>
      <c r="F41" s="113">
        <v>714</v>
      </c>
    </row>
    <row r="42" spans="1:6" x14ac:dyDescent="0.2">
      <c r="A42" s="118">
        <v>820</v>
      </c>
      <c r="B42" s="113" t="s">
        <v>951</v>
      </c>
      <c r="C42" s="113">
        <v>468</v>
      </c>
      <c r="D42" s="113">
        <v>549</v>
      </c>
      <c r="E42" s="113">
        <v>546</v>
      </c>
      <c r="F42" s="113">
        <v>1095</v>
      </c>
    </row>
    <row r="43" spans="1:6" x14ac:dyDescent="0.2">
      <c r="A43" s="118"/>
      <c r="B43" s="113" t="s">
        <v>952</v>
      </c>
      <c r="C43" s="113">
        <v>0</v>
      </c>
      <c r="D43" s="113">
        <v>0</v>
      </c>
      <c r="E43" s="113">
        <v>0</v>
      </c>
      <c r="F43" s="113">
        <v>0</v>
      </c>
    </row>
    <row r="44" spans="1:6" x14ac:dyDescent="0.2">
      <c r="A44" s="118">
        <v>220</v>
      </c>
      <c r="B44" s="113" t="s">
        <v>953</v>
      </c>
      <c r="C44" s="113">
        <v>391</v>
      </c>
      <c r="D44" s="113">
        <v>344</v>
      </c>
      <c r="E44" s="113">
        <v>367</v>
      </c>
      <c r="F44" s="113">
        <v>711</v>
      </c>
    </row>
    <row r="45" spans="1:6" x14ac:dyDescent="0.2">
      <c r="A45" s="118">
        <v>250</v>
      </c>
      <c r="B45" s="113" t="s">
        <v>954</v>
      </c>
      <c r="C45" s="113">
        <v>241</v>
      </c>
      <c r="D45" s="113">
        <v>204</v>
      </c>
      <c r="E45" s="113">
        <v>284</v>
      </c>
      <c r="F45" s="113">
        <v>488</v>
      </c>
    </row>
    <row r="46" spans="1:6" x14ac:dyDescent="0.2">
      <c r="A46" s="118">
        <v>350</v>
      </c>
      <c r="B46" s="113" t="s">
        <v>955</v>
      </c>
      <c r="C46" s="113">
        <v>202</v>
      </c>
      <c r="D46" s="113">
        <v>189</v>
      </c>
      <c r="E46" s="113">
        <v>162</v>
      </c>
      <c r="F46" s="113">
        <v>351</v>
      </c>
    </row>
    <row r="47" spans="1:6" x14ac:dyDescent="0.2">
      <c r="A47" s="118">
        <v>360</v>
      </c>
      <c r="B47" s="113" t="s">
        <v>956</v>
      </c>
      <c r="C47" s="113">
        <v>451</v>
      </c>
      <c r="D47" s="113">
        <v>408</v>
      </c>
      <c r="E47" s="113">
        <v>506</v>
      </c>
      <c r="F47" s="113">
        <v>914</v>
      </c>
    </row>
    <row r="48" spans="1:6" x14ac:dyDescent="0.2">
      <c r="A48" s="118">
        <v>370</v>
      </c>
      <c r="B48" s="113" t="s">
        <v>957</v>
      </c>
      <c r="C48" s="113">
        <v>414</v>
      </c>
      <c r="D48" s="113">
        <v>413</v>
      </c>
      <c r="E48" s="113">
        <v>424</v>
      </c>
      <c r="F48" s="113">
        <v>837</v>
      </c>
    </row>
    <row r="49" spans="1:6" x14ac:dyDescent="0.2">
      <c r="A49" s="118">
        <v>380</v>
      </c>
      <c r="B49" s="113" t="s">
        <v>958</v>
      </c>
      <c r="C49" s="113">
        <v>382</v>
      </c>
      <c r="D49" s="113">
        <v>393</v>
      </c>
      <c r="E49" s="113">
        <v>400</v>
      </c>
      <c r="F49" s="113">
        <v>793</v>
      </c>
    </row>
    <row r="50" spans="1:6" x14ac:dyDescent="0.2">
      <c r="A50" s="118">
        <v>381</v>
      </c>
      <c r="B50" s="113" t="s">
        <v>959</v>
      </c>
      <c r="C50" s="113">
        <v>582</v>
      </c>
      <c r="D50" s="113">
        <v>638</v>
      </c>
      <c r="E50" s="113">
        <v>687</v>
      </c>
      <c r="F50" s="113">
        <v>1325</v>
      </c>
    </row>
    <row r="51" spans="1:6" x14ac:dyDescent="0.2">
      <c r="A51" s="118">
        <v>390</v>
      </c>
      <c r="B51" s="113" t="s">
        <v>960</v>
      </c>
      <c r="C51" s="113">
        <v>158</v>
      </c>
      <c r="D51" s="113">
        <v>152</v>
      </c>
      <c r="E51" s="113">
        <v>150</v>
      </c>
      <c r="F51" s="113">
        <v>302</v>
      </c>
    </row>
    <row r="52" spans="1:6" x14ac:dyDescent="0.2">
      <c r="A52" s="118">
        <v>400</v>
      </c>
      <c r="B52" s="113" t="s">
        <v>515</v>
      </c>
      <c r="C52" s="113">
        <v>146</v>
      </c>
      <c r="D52" s="113">
        <v>181</v>
      </c>
      <c r="E52" s="113">
        <v>190</v>
      </c>
      <c r="F52" s="113">
        <v>371</v>
      </c>
    </row>
    <row r="53" spans="1:6" x14ac:dyDescent="0.2">
      <c r="A53" s="118">
        <v>410</v>
      </c>
      <c r="B53" s="113" t="s">
        <v>961</v>
      </c>
      <c r="C53" s="113">
        <v>204</v>
      </c>
      <c r="D53" s="113">
        <v>227</v>
      </c>
      <c r="E53" s="113">
        <v>221</v>
      </c>
      <c r="F53" s="113">
        <v>448</v>
      </c>
    </row>
    <row r="54" spans="1:6" x14ac:dyDescent="0.2">
      <c r="A54" s="118">
        <v>420</v>
      </c>
      <c r="B54" s="113" t="s">
        <v>962</v>
      </c>
      <c r="C54" s="113">
        <v>239</v>
      </c>
      <c r="D54" s="113">
        <v>249</v>
      </c>
      <c r="E54" s="113">
        <v>248</v>
      </c>
      <c r="F54" s="113">
        <v>497</v>
      </c>
    </row>
    <row r="55" spans="1:6" x14ac:dyDescent="0.2">
      <c r="A55" s="118">
        <v>421</v>
      </c>
      <c r="B55" s="113" t="s">
        <v>963</v>
      </c>
      <c r="C55" s="113">
        <v>431</v>
      </c>
      <c r="D55" s="113">
        <v>468</v>
      </c>
      <c r="E55" s="113">
        <v>481</v>
      </c>
      <c r="F55" s="113">
        <v>949</v>
      </c>
    </row>
    <row r="56" spans="1:6" x14ac:dyDescent="0.2">
      <c r="A56" s="118"/>
      <c r="B56" s="113" t="s">
        <v>964</v>
      </c>
      <c r="C56" s="113">
        <v>0</v>
      </c>
      <c r="D56" s="113">
        <v>0</v>
      </c>
      <c r="E56" s="113">
        <v>0</v>
      </c>
      <c r="F56" s="113">
        <v>0</v>
      </c>
    </row>
    <row r="57" spans="1:6" x14ac:dyDescent="0.2">
      <c r="A57" s="118">
        <v>430</v>
      </c>
      <c r="B57" s="113" t="s">
        <v>459</v>
      </c>
      <c r="C57" s="113">
        <v>276</v>
      </c>
      <c r="D57" s="113">
        <v>318</v>
      </c>
      <c r="E57" s="113">
        <v>358</v>
      </c>
      <c r="F57" s="113">
        <v>676</v>
      </c>
    </row>
    <row r="58" spans="1:6" x14ac:dyDescent="0.2">
      <c r="A58" s="118">
        <v>440</v>
      </c>
      <c r="B58" s="113" t="s">
        <v>460</v>
      </c>
      <c r="C58" s="113">
        <v>949</v>
      </c>
      <c r="D58" s="113">
        <v>1049</v>
      </c>
      <c r="E58" s="113">
        <v>1073</v>
      </c>
      <c r="F58" s="113">
        <v>2122</v>
      </c>
    </row>
    <row r="59" spans="1:6" x14ac:dyDescent="0.2">
      <c r="A59" s="118">
        <v>450</v>
      </c>
      <c r="B59" s="113" t="s">
        <v>965</v>
      </c>
      <c r="C59" s="113">
        <v>151</v>
      </c>
      <c r="D59" s="113">
        <v>161</v>
      </c>
      <c r="E59" s="113">
        <v>161</v>
      </c>
      <c r="F59" s="113">
        <v>322</v>
      </c>
    </row>
    <row r="60" spans="1:6" x14ac:dyDescent="0.2">
      <c r="A60" s="118">
        <v>460</v>
      </c>
      <c r="B60" s="113" t="s">
        <v>461</v>
      </c>
      <c r="C60" s="113">
        <v>1179</v>
      </c>
      <c r="D60" s="113">
        <v>1265</v>
      </c>
      <c r="E60" s="113">
        <v>1273</v>
      </c>
      <c r="F60" s="113">
        <v>2538</v>
      </c>
    </row>
    <row r="61" spans="1:6" x14ac:dyDescent="0.2">
      <c r="A61" s="118">
        <v>470</v>
      </c>
      <c r="B61" s="113" t="s">
        <v>462</v>
      </c>
      <c r="C61" s="113">
        <v>1651</v>
      </c>
      <c r="D61" s="113">
        <v>1836</v>
      </c>
      <c r="E61" s="113">
        <v>1874</v>
      </c>
      <c r="F61" s="113">
        <v>3710</v>
      </c>
    </row>
    <row r="62" spans="1:6" x14ac:dyDescent="0.2">
      <c r="A62" s="118">
        <v>471</v>
      </c>
      <c r="B62" s="113" t="s">
        <v>966</v>
      </c>
      <c r="C62" s="113">
        <v>835</v>
      </c>
      <c r="D62" s="113">
        <v>846</v>
      </c>
      <c r="E62" s="113">
        <v>980</v>
      </c>
      <c r="F62" s="113">
        <v>1826</v>
      </c>
    </row>
    <row r="63" spans="1:6" x14ac:dyDescent="0.2">
      <c r="A63" s="118">
        <v>480</v>
      </c>
      <c r="B63" s="113" t="s">
        <v>967</v>
      </c>
      <c r="C63" s="113">
        <v>592</v>
      </c>
      <c r="D63" s="113">
        <v>644</v>
      </c>
      <c r="E63" s="113">
        <v>707</v>
      </c>
      <c r="F63" s="113">
        <v>1351</v>
      </c>
    </row>
    <row r="64" spans="1:6" x14ac:dyDescent="0.2">
      <c r="A64" s="118">
        <v>481</v>
      </c>
      <c r="B64" s="113" t="s">
        <v>968</v>
      </c>
      <c r="C64" s="113">
        <v>293</v>
      </c>
      <c r="D64" s="113">
        <v>273</v>
      </c>
      <c r="E64" s="113">
        <v>276</v>
      </c>
      <c r="F64" s="113">
        <v>549</v>
      </c>
    </row>
    <row r="65" spans="1:6" x14ac:dyDescent="0.2">
      <c r="A65" s="118">
        <v>490</v>
      </c>
      <c r="B65" s="113" t="s">
        <v>969</v>
      </c>
      <c r="C65" s="113">
        <v>20</v>
      </c>
      <c r="D65" s="113">
        <v>16</v>
      </c>
      <c r="E65" s="113">
        <v>17</v>
      </c>
      <c r="F65" s="113">
        <v>33</v>
      </c>
    </row>
    <row r="66" spans="1:6" x14ac:dyDescent="0.2">
      <c r="A66" s="118"/>
      <c r="B66" s="113" t="s">
        <v>970</v>
      </c>
      <c r="C66" s="113">
        <v>0</v>
      </c>
      <c r="D66" s="113">
        <v>0</v>
      </c>
      <c r="E66" s="113">
        <v>0</v>
      </c>
      <c r="F66" s="113">
        <v>0</v>
      </c>
    </row>
    <row r="67" spans="1:6" x14ac:dyDescent="0.2">
      <c r="A67" s="118">
        <v>500</v>
      </c>
      <c r="B67" s="113" t="s">
        <v>463</v>
      </c>
      <c r="C67" s="113">
        <v>717</v>
      </c>
      <c r="D67" s="113">
        <v>768</v>
      </c>
      <c r="E67" s="113">
        <v>736</v>
      </c>
      <c r="F67" s="113">
        <v>1504</v>
      </c>
    </row>
    <row r="68" spans="1:6" x14ac:dyDescent="0.2">
      <c r="A68" s="118">
        <v>510</v>
      </c>
      <c r="B68" s="113" t="s">
        <v>464</v>
      </c>
      <c r="C68" s="113">
        <v>722</v>
      </c>
      <c r="D68" s="113">
        <v>765</v>
      </c>
      <c r="E68" s="113">
        <v>863</v>
      </c>
      <c r="F68" s="113">
        <v>1628</v>
      </c>
    </row>
    <row r="69" spans="1:6" x14ac:dyDescent="0.2">
      <c r="A69" s="118">
        <v>520</v>
      </c>
      <c r="B69" s="113" t="s">
        <v>465</v>
      </c>
      <c r="C69" s="113">
        <v>469</v>
      </c>
      <c r="D69" s="113">
        <v>424</v>
      </c>
      <c r="E69" s="113">
        <v>515</v>
      </c>
      <c r="F69" s="113">
        <v>939</v>
      </c>
    </row>
    <row r="70" spans="1:6" x14ac:dyDescent="0.2">
      <c r="A70" s="118"/>
      <c r="B70" s="113" t="s">
        <v>971</v>
      </c>
      <c r="C70" s="113">
        <v>0</v>
      </c>
      <c r="D70" s="113">
        <v>0</v>
      </c>
      <c r="E70" s="113">
        <v>0</v>
      </c>
      <c r="F70" s="113">
        <v>0</v>
      </c>
    </row>
    <row r="71" spans="1:6" x14ac:dyDescent="0.2">
      <c r="A71" s="118">
        <v>530</v>
      </c>
      <c r="B71" s="113" t="s">
        <v>466</v>
      </c>
      <c r="C71" s="113">
        <v>567</v>
      </c>
      <c r="D71" s="113">
        <v>695</v>
      </c>
      <c r="E71" s="113">
        <v>697</v>
      </c>
      <c r="F71" s="113">
        <v>1392</v>
      </c>
    </row>
    <row r="72" spans="1:6" x14ac:dyDescent="0.2">
      <c r="A72" s="118">
        <v>540</v>
      </c>
      <c r="B72" s="113" t="s">
        <v>972</v>
      </c>
      <c r="C72" s="113">
        <v>2157</v>
      </c>
      <c r="D72" s="113">
        <v>2182</v>
      </c>
      <c r="E72" s="113">
        <v>2348</v>
      </c>
      <c r="F72" s="113">
        <v>4530</v>
      </c>
    </row>
    <row r="73" spans="1:6" x14ac:dyDescent="0.2">
      <c r="A73" s="118">
        <v>550</v>
      </c>
      <c r="B73" s="113" t="s">
        <v>973</v>
      </c>
      <c r="C73" s="113">
        <v>851</v>
      </c>
      <c r="D73" s="113">
        <v>812</v>
      </c>
      <c r="E73" s="113">
        <v>880</v>
      </c>
      <c r="F73" s="113">
        <v>1692</v>
      </c>
    </row>
    <row r="74" spans="1:6" x14ac:dyDescent="0.2">
      <c r="A74" s="118">
        <v>560</v>
      </c>
      <c r="B74" s="113" t="s">
        <v>467</v>
      </c>
      <c r="C74" s="113">
        <v>921</v>
      </c>
      <c r="D74" s="113">
        <v>1130</v>
      </c>
      <c r="E74" s="113">
        <v>1172</v>
      </c>
      <c r="F74" s="113">
        <v>2302</v>
      </c>
    </row>
    <row r="75" spans="1:6" x14ac:dyDescent="0.2">
      <c r="A75" s="118">
        <v>570</v>
      </c>
      <c r="B75" s="113" t="s">
        <v>468</v>
      </c>
      <c r="C75" s="113">
        <v>854</v>
      </c>
      <c r="D75" s="113">
        <v>866</v>
      </c>
      <c r="E75" s="113">
        <v>873</v>
      </c>
      <c r="F75" s="113">
        <v>1739</v>
      </c>
    </row>
    <row r="76" spans="1:6" x14ac:dyDescent="0.2">
      <c r="A76" s="118">
        <v>580</v>
      </c>
      <c r="B76" s="113" t="s">
        <v>469</v>
      </c>
      <c r="C76" s="113">
        <v>548</v>
      </c>
      <c r="D76" s="113">
        <v>660</v>
      </c>
      <c r="E76" s="113">
        <v>665</v>
      </c>
      <c r="F76" s="113">
        <v>1325</v>
      </c>
    </row>
    <row r="77" spans="1:6" x14ac:dyDescent="0.2">
      <c r="A77" s="118">
        <v>581</v>
      </c>
      <c r="B77" s="113" t="s">
        <v>974</v>
      </c>
      <c r="C77" s="113">
        <v>113</v>
      </c>
      <c r="D77" s="113">
        <v>104</v>
      </c>
      <c r="E77" s="113">
        <v>115</v>
      </c>
      <c r="F77" s="113">
        <v>219</v>
      </c>
    </row>
    <row r="78" spans="1:6" x14ac:dyDescent="0.2">
      <c r="A78" s="118">
        <v>690</v>
      </c>
      <c r="B78" s="113" t="s">
        <v>975</v>
      </c>
      <c r="C78" s="113">
        <v>137</v>
      </c>
      <c r="D78" s="113">
        <v>160</v>
      </c>
      <c r="E78" s="113">
        <v>177</v>
      </c>
      <c r="F78" s="113">
        <v>337</v>
      </c>
    </row>
    <row r="79" spans="1:6" x14ac:dyDescent="0.2">
      <c r="A79" s="118">
        <v>700</v>
      </c>
      <c r="B79" s="113" t="s">
        <v>474</v>
      </c>
      <c r="C79" s="113">
        <v>382</v>
      </c>
      <c r="D79" s="113">
        <v>413</v>
      </c>
      <c r="E79" s="113">
        <v>428</v>
      </c>
      <c r="F79" s="113">
        <v>841</v>
      </c>
    </row>
    <row r="80" spans="1:6" x14ac:dyDescent="0.2">
      <c r="A80" s="118">
        <v>710</v>
      </c>
      <c r="B80" s="113" t="s">
        <v>475</v>
      </c>
      <c r="C80" s="113">
        <v>871</v>
      </c>
      <c r="D80" s="113">
        <v>996</v>
      </c>
      <c r="E80" s="113">
        <v>964</v>
      </c>
      <c r="F80" s="113">
        <v>1960</v>
      </c>
    </row>
    <row r="81" spans="1:6" x14ac:dyDescent="0.2">
      <c r="A81" s="118"/>
      <c r="B81" s="113" t="s">
        <v>976</v>
      </c>
      <c r="C81" s="113">
        <v>0</v>
      </c>
      <c r="D81" s="113">
        <v>0</v>
      </c>
      <c r="E81" s="113">
        <v>0</v>
      </c>
      <c r="F81" s="113">
        <v>0</v>
      </c>
    </row>
    <row r="82" spans="1:6" x14ac:dyDescent="0.2">
      <c r="A82" s="118">
        <v>590</v>
      </c>
      <c r="B82" s="113" t="s">
        <v>470</v>
      </c>
      <c r="C82" s="113">
        <v>747</v>
      </c>
      <c r="D82" s="113">
        <v>754</v>
      </c>
      <c r="E82" s="113">
        <v>775</v>
      </c>
      <c r="F82" s="113">
        <v>1529</v>
      </c>
    </row>
    <row r="83" spans="1:6" x14ac:dyDescent="0.2">
      <c r="A83" s="118">
        <v>600</v>
      </c>
      <c r="B83" s="113" t="s">
        <v>471</v>
      </c>
      <c r="C83" s="113">
        <v>287</v>
      </c>
      <c r="D83" s="113">
        <v>337</v>
      </c>
      <c r="E83" s="113">
        <v>349</v>
      </c>
      <c r="F83" s="113">
        <v>686</v>
      </c>
    </row>
    <row r="84" spans="1:6" x14ac:dyDescent="0.2">
      <c r="A84" s="118">
        <v>610</v>
      </c>
      <c r="B84" s="113" t="s">
        <v>977</v>
      </c>
      <c r="C84" s="113">
        <v>383</v>
      </c>
      <c r="D84" s="113">
        <v>403</v>
      </c>
      <c r="E84" s="113">
        <v>421</v>
      </c>
      <c r="F84" s="113">
        <v>824</v>
      </c>
    </row>
    <row r="85" spans="1:6" x14ac:dyDescent="0.2">
      <c r="A85" s="118">
        <v>611</v>
      </c>
      <c r="B85" s="113" t="s">
        <v>978</v>
      </c>
      <c r="C85" s="113">
        <v>341</v>
      </c>
      <c r="D85" s="113">
        <v>343</v>
      </c>
      <c r="E85" s="113">
        <v>400</v>
      </c>
      <c r="F85" s="113">
        <v>743</v>
      </c>
    </row>
    <row r="86" spans="1:6" x14ac:dyDescent="0.2">
      <c r="A86" s="118">
        <v>612</v>
      </c>
      <c r="B86" s="113" t="s">
        <v>979</v>
      </c>
      <c r="C86" s="113">
        <v>251</v>
      </c>
      <c r="D86" s="113">
        <v>196</v>
      </c>
      <c r="E86" s="113">
        <v>237</v>
      </c>
      <c r="F86" s="113">
        <v>433</v>
      </c>
    </row>
    <row r="87" spans="1:6" x14ac:dyDescent="0.2">
      <c r="A87" s="118">
        <v>620</v>
      </c>
      <c r="B87" s="113" t="s">
        <v>980</v>
      </c>
      <c r="C87" s="113">
        <v>419</v>
      </c>
      <c r="D87" s="113">
        <v>493</v>
      </c>
      <c r="E87" s="113">
        <v>493</v>
      </c>
      <c r="F87" s="113">
        <v>986</v>
      </c>
    </row>
    <row r="88" spans="1:6" x14ac:dyDescent="0.2">
      <c r="A88" s="118">
        <v>621</v>
      </c>
      <c r="B88" s="113" t="s">
        <v>981</v>
      </c>
      <c r="C88" s="113">
        <v>178</v>
      </c>
      <c r="D88" s="113">
        <v>145</v>
      </c>
      <c r="E88" s="113">
        <v>156</v>
      </c>
      <c r="F88" s="113">
        <v>301</v>
      </c>
    </row>
    <row r="89" spans="1:6" x14ac:dyDescent="0.2">
      <c r="A89" s="118">
        <v>630</v>
      </c>
      <c r="B89" s="113" t="s">
        <v>982</v>
      </c>
      <c r="C89" s="113">
        <v>531</v>
      </c>
      <c r="D89" s="113">
        <v>571</v>
      </c>
      <c r="E89" s="113">
        <v>574</v>
      </c>
      <c r="F89" s="113">
        <v>1145</v>
      </c>
    </row>
    <row r="90" spans="1:6" x14ac:dyDescent="0.2">
      <c r="A90" s="118">
        <v>640</v>
      </c>
      <c r="B90" s="113" t="s">
        <v>983</v>
      </c>
      <c r="C90" s="113">
        <v>201</v>
      </c>
      <c r="D90" s="113">
        <v>227</v>
      </c>
      <c r="E90" s="113">
        <v>247</v>
      </c>
      <c r="F90" s="113">
        <v>474</v>
      </c>
    </row>
    <row r="91" spans="1:6" x14ac:dyDescent="0.2">
      <c r="A91" s="118">
        <v>650</v>
      </c>
      <c r="B91" s="113" t="s">
        <v>984</v>
      </c>
      <c r="C91" s="113">
        <v>349</v>
      </c>
      <c r="D91" s="113">
        <v>369</v>
      </c>
      <c r="E91" s="113">
        <v>387</v>
      </c>
      <c r="F91" s="113">
        <v>756</v>
      </c>
    </row>
    <row r="92" spans="1:6" x14ac:dyDescent="0.2">
      <c r="A92" s="118">
        <v>660</v>
      </c>
      <c r="B92" s="113" t="s">
        <v>473</v>
      </c>
      <c r="C92" s="113">
        <v>454</v>
      </c>
      <c r="D92" s="113">
        <v>514</v>
      </c>
      <c r="E92" s="113">
        <v>510</v>
      </c>
      <c r="F92" s="113">
        <v>1024</v>
      </c>
    </row>
    <row r="93" spans="1:6" x14ac:dyDescent="0.2">
      <c r="A93" s="118">
        <v>670</v>
      </c>
      <c r="B93" s="113" t="s">
        <v>985</v>
      </c>
      <c r="C93" s="113">
        <v>367</v>
      </c>
      <c r="D93" s="113">
        <v>385</v>
      </c>
      <c r="E93" s="113">
        <v>372</v>
      </c>
      <c r="F93" s="113">
        <v>757</v>
      </c>
    </row>
    <row r="94" spans="1:6" x14ac:dyDescent="0.2">
      <c r="A94" s="118">
        <v>680</v>
      </c>
      <c r="B94" s="113" t="s">
        <v>986</v>
      </c>
      <c r="C94" s="113">
        <v>171</v>
      </c>
      <c r="D94" s="113">
        <v>186</v>
      </c>
      <c r="E94" s="113">
        <v>170</v>
      </c>
      <c r="F94" s="113">
        <v>356</v>
      </c>
    </row>
    <row r="95" spans="1:6" x14ac:dyDescent="0.2">
      <c r="A95" s="118"/>
      <c r="B95" s="113" t="s">
        <v>987</v>
      </c>
      <c r="C95" s="113">
        <v>0</v>
      </c>
      <c r="D95" s="113">
        <v>0</v>
      </c>
      <c r="E95" s="113">
        <v>0</v>
      </c>
      <c r="F95" s="113">
        <v>0</v>
      </c>
    </row>
    <row r="96" spans="1:6" x14ac:dyDescent="0.2">
      <c r="A96" s="118">
        <v>720</v>
      </c>
      <c r="B96" s="113" t="s">
        <v>988</v>
      </c>
      <c r="C96" s="113">
        <v>46</v>
      </c>
      <c r="D96" s="113">
        <v>47</v>
      </c>
      <c r="E96" s="113">
        <v>45</v>
      </c>
      <c r="F96" s="113">
        <v>92</v>
      </c>
    </row>
    <row r="97" spans="1:6" x14ac:dyDescent="0.2">
      <c r="A97" s="118">
        <v>730</v>
      </c>
      <c r="B97" s="113" t="s">
        <v>989</v>
      </c>
      <c r="C97" s="113">
        <v>854</v>
      </c>
      <c r="D97" s="113">
        <v>970</v>
      </c>
      <c r="E97" s="113">
        <v>1019</v>
      </c>
      <c r="F97" s="113">
        <v>1989</v>
      </c>
    </row>
    <row r="98" spans="1:6" x14ac:dyDescent="0.2">
      <c r="A98" s="118">
        <v>731</v>
      </c>
      <c r="B98" s="113" t="s">
        <v>990</v>
      </c>
      <c r="C98" s="113">
        <v>271</v>
      </c>
      <c r="D98" s="113">
        <v>314</v>
      </c>
      <c r="E98" s="113">
        <v>313</v>
      </c>
      <c r="F98" s="113">
        <v>627</v>
      </c>
    </row>
    <row r="99" spans="1:6" x14ac:dyDescent="0.2">
      <c r="A99" s="118">
        <v>732</v>
      </c>
      <c r="B99" s="113" t="s">
        <v>991</v>
      </c>
      <c r="C99" s="113">
        <v>108</v>
      </c>
      <c r="D99" s="113">
        <v>140</v>
      </c>
      <c r="E99" s="113">
        <v>146</v>
      </c>
      <c r="F99" s="113">
        <v>286</v>
      </c>
    </row>
    <row r="100" spans="1:6" x14ac:dyDescent="0.2">
      <c r="A100" s="118">
        <v>740</v>
      </c>
      <c r="B100" s="113" t="s">
        <v>992</v>
      </c>
      <c r="C100" s="113">
        <v>333</v>
      </c>
      <c r="D100" s="113">
        <v>379</v>
      </c>
      <c r="E100" s="113">
        <v>442</v>
      </c>
      <c r="F100" s="113">
        <v>821</v>
      </c>
    </row>
    <row r="101" spans="1:6" x14ac:dyDescent="0.2">
      <c r="A101" s="118">
        <v>750</v>
      </c>
      <c r="B101" s="113" t="s">
        <v>993</v>
      </c>
      <c r="C101" s="113">
        <v>431</v>
      </c>
      <c r="D101" s="113">
        <v>521</v>
      </c>
      <c r="E101" s="113">
        <v>554</v>
      </c>
      <c r="F101" s="113">
        <v>1075</v>
      </c>
    </row>
    <row r="102" spans="1:6" x14ac:dyDescent="0.2">
      <c r="A102" s="118">
        <v>760</v>
      </c>
      <c r="B102" s="113" t="s">
        <v>994</v>
      </c>
      <c r="C102" s="113">
        <v>470</v>
      </c>
      <c r="D102" s="113">
        <v>508</v>
      </c>
      <c r="E102" s="113">
        <v>535</v>
      </c>
      <c r="F102" s="113">
        <v>1043</v>
      </c>
    </row>
    <row r="103" spans="1:6" x14ac:dyDescent="0.2">
      <c r="A103" s="118">
        <v>770</v>
      </c>
      <c r="B103" s="113" t="s">
        <v>995</v>
      </c>
      <c r="C103" s="113">
        <v>403</v>
      </c>
      <c r="D103" s="113">
        <v>421</v>
      </c>
      <c r="E103" s="113">
        <v>461</v>
      </c>
      <c r="F103" s="113">
        <v>882</v>
      </c>
    </row>
    <row r="104" spans="1:6" x14ac:dyDescent="0.2">
      <c r="A104" s="118">
        <v>771</v>
      </c>
      <c r="B104" s="113" t="s">
        <v>996</v>
      </c>
      <c r="C104" s="113">
        <v>47</v>
      </c>
      <c r="D104" s="113">
        <v>38</v>
      </c>
      <c r="E104" s="113">
        <v>51</v>
      </c>
      <c r="F104" s="113">
        <v>89</v>
      </c>
    </row>
    <row r="105" spans="1:6" x14ac:dyDescent="0.2">
      <c r="A105" s="118">
        <v>780</v>
      </c>
      <c r="B105" s="113" t="s">
        <v>997</v>
      </c>
      <c r="C105" s="113">
        <v>600</v>
      </c>
      <c r="D105" s="113">
        <v>736</v>
      </c>
      <c r="E105" s="113">
        <v>733</v>
      </c>
      <c r="F105" s="113">
        <v>1469</v>
      </c>
    </row>
    <row r="106" spans="1:6" x14ac:dyDescent="0.2">
      <c r="A106" s="118">
        <v>790</v>
      </c>
      <c r="B106" s="113" t="s">
        <v>998</v>
      </c>
      <c r="C106" s="113">
        <v>1113</v>
      </c>
      <c r="D106" s="113">
        <v>1224</v>
      </c>
      <c r="E106" s="113">
        <v>1279</v>
      </c>
      <c r="F106" s="113">
        <v>2503</v>
      </c>
    </row>
    <row r="107" spans="1:6" x14ac:dyDescent="0.2">
      <c r="A107" s="118">
        <v>810</v>
      </c>
      <c r="B107" s="113" t="s">
        <v>999</v>
      </c>
      <c r="C107" s="113">
        <v>594</v>
      </c>
      <c r="D107" s="113">
        <v>620</v>
      </c>
      <c r="E107" s="113">
        <v>657</v>
      </c>
      <c r="F107" s="113">
        <v>1277</v>
      </c>
    </row>
    <row r="108" spans="1:6" x14ac:dyDescent="0.2">
      <c r="A108" s="118">
        <v>830</v>
      </c>
      <c r="B108" s="113" t="s">
        <v>1000</v>
      </c>
      <c r="C108" s="113">
        <v>283</v>
      </c>
      <c r="D108" s="113">
        <v>302</v>
      </c>
      <c r="E108" s="113">
        <v>338</v>
      </c>
      <c r="F108" s="113">
        <v>640</v>
      </c>
    </row>
    <row r="109" spans="1:6" x14ac:dyDescent="0.2">
      <c r="A109" s="118">
        <v>840</v>
      </c>
      <c r="B109" s="113" t="s">
        <v>1001</v>
      </c>
      <c r="C109" s="113">
        <v>1385</v>
      </c>
      <c r="D109" s="113">
        <v>1528</v>
      </c>
      <c r="E109" s="113">
        <v>1591</v>
      </c>
      <c r="F109" s="113">
        <v>3119</v>
      </c>
    </row>
    <row r="110" spans="1:6" x14ac:dyDescent="0.2">
      <c r="A110" s="118">
        <v>850</v>
      </c>
      <c r="B110" s="113" t="s">
        <v>1002</v>
      </c>
      <c r="C110" s="113">
        <v>128</v>
      </c>
      <c r="D110" s="113">
        <v>169</v>
      </c>
      <c r="E110" s="113">
        <v>123</v>
      </c>
      <c r="F110" s="113">
        <v>292</v>
      </c>
    </row>
    <row r="111" spans="1:6" x14ac:dyDescent="0.2">
      <c r="A111" s="118"/>
      <c r="B111" s="113" t="s">
        <v>1003</v>
      </c>
      <c r="C111" s="113">
        <v>0</v>
      </c>
      <c r="D111" s="113">
        <v>0</v>
      </c>
      <c r="E111" s="113">
        <v>0</v>
      </c>
      <c r="F111" s="113">
        <v>0</v>
      </c>
    </row>
    <row r="112" spans="1:6" x14ac:dyDescent="0.2">
      <c r="A112" s="118">
        <v>860</v>
      </c>
      <c r="B112" s="113" t="s">
        <v>1004</v>
      </c>
      <c r="C112" s="113">
        <v>73</v>
      </c>
      <c r="D112" s="113">
        <v>80</v>
      </c>
      <c r="E112" s="113">
        <v>101</v>
      </c>
      <c r="F112" s="113">
        <v>181</v>
      </c>
    </row>
    <row r="113" spans="1:6" x14ac:dyDescent="0.2">
      <c r="A113" s="118">
        <v>870</v>
      </c>
      <c r="B113" s="113" t="s">
        <v>1005</v>
      </c>
      <c r="C113" s="113">
        <v>70</v>
      </c>
      <c r="D113" s="113">
        <v>82</v>
      </c>
      <c r="E113" s="113">
        <v>87</v>
      </c>
      <c r="F113" s="113">
        <v>169</v>
      </c>
    </row>
    <row r="114" spans="1:6" x14ac:dyDescent="0.2">
      <c r="A114" s="118">
        <v>880</v>
      </c>
      <c r="B114" s="113" t="s">
        <v>1006</v>
      </c>
      <c r="C114" s="113">
        <v>37</v>
      </c>
      <c r="D114" s="113">
        <v>41</v>
      </c>
      <c r="E114" s="113">
        <v>37</v>
      </c>
      <c r="F114" s="113">
        <v>78</v>
      </c>
    </row>
    <row r="115" spans="1:6" x14ac:dyDescent="0.2">
      <c r="A115" s="118">
        <v>890</v>
      </c>
      <c r="B115" s="113" t="s">
        <v>1007</v>
      </c>
      <c r="C115" s="113">
        <v>59</v>
      </c>
      <c r="D115" s="113">
        <v>64</v>
      </c>
      <c r="E115" s="113">
        <v>60</v>
      </c>
      <c r="F115" s="113">
        <v>124</v>
      </c>
    </row>
    <row r="116" spans="1:6" x14ac:dyDescent="0.2">
      <c r="A116" s="118">
        <v>900</v>
      </c>
      <c r="B116" s="113" t="s">
        <v>1008</v>
      </c>
      <c r="C116" s="113">
        <v>142</v>
      </c>
      <c r="D116" s="113">
        <v>174</v>
      </c>
      <c r="E116" s="113">
        <v>165</v>
      </c>
      <c r="F116" s="113">
        <v>339</v>
      </c>
    </row>
    <row r="117" spans="1:6" x14ac:dyDescent="0.2">
      <c r="A117" s="118">
        <v>910</v>
      </c>
      <c r="B117" s="113" t="s">
        <v>1009</v>
      </c>
      <c r="C117" s="113">
        <v>303</v>
      </c>
      <c r="D117" s="113">
        <v>337</v>
      </c>
      <c r="E117" s="113">
        <v>332</v>
      </c>
      <c r="F117" s="113">
        <v>669</v>
      </c>
    </row>
    <row r="118" spans="1:6" x14ac:dyDescent="0.2">
      <c r="A118" s="118">
        <v>920</v>
      </c>
      <c r="B118" s="113" t="s">
        <v>1010</v>
      </c>
      <c r="C118" s="113">
        <v>259</v>
      </c>
      <c r="D118" s="113">
        <v>281</v>
      </c>
      <c r="E118" s="113">
        <v>283</v>
      </c>
      <c r="F118" s="113">
        <v>564</v>
      </c>
    </row>
    <row r="119" spans="1:6" x14ac:dyDescent="0.2">
      <c r="A119" s="118">
        <v>921</v>
      </c>
      <c r="B119" s="113" t="s">
        <v>1011</v>
      </c>
      <c r="C119" s="113">
        <v>82</v>
      </c>
      <c r="D119" s="113">
        <v>68</v>
      </c>
      <c r="E119" s="113">
        <v>77</v>
      </c>
      <c r="F119" s="113">
        <v>145</v>
      </c>
    </row>
    <row r="120" spans="1:6" x14ac:dyDescent="0.2">
      <c r="A120" s="118">
        <v>922</v>
      </c>
      <c r="B120" s="113" t="s">
        <v>637</v>
      </c>
      <c r="C120" s="113">
        <v>184</v>
      </c>
      <c r="D120" s="113">
        <v>207</v>
      </c>
      <c r="E120" s="113">
        <v>219</v>
      </c>
      <c r="F120" s="113">
        <v>426</v>
      </c>
    </row>
    <row r="121" spans="1:6" x14ac:dyDescent="0.2">
      <c r="A121" s="118">
        <v>930</v>
      </c>
      <c r="B121" s="113" t="s">
        <v>1012</v>
      </c>
      <c r="C121" s="113">
        <v>147</v>
      </c>
      <c r="D121" s="113">
        <v>149</v>
      </c>
      <c r="E121" s="113">
        <v>131</v>
      </c>
      <c r="F121" s="113">
        <v>280</v>
      </c>
    </row>
    <row r="122" spans="1:6" x14ac:dyDescent="0.2">
      <c r="A122" s="118">
        <v>940</v>
      </c>
      <c r="B122" s="113" t="s">
        <v>502</v>
      </c>
      <c r="C122" s="113">
        <v>172</v>
      </c>
      <c r="D122" s="113">
        <v>198</v>
      </c>
      <c r="E122" s="113">
        <v>205</v>
      </c>
      <c r="F122" s="113">
        <v>403</v>
      </c>
    </row>
    <row r="123" spans="1:6" x14ac:dyDescent="0.2">
      <c r="A123" s="118">
        <v>950</v>
      </c>
      <c r="B123" s="113" t="s">
        <v>1013</v>
      </c>
      <c r="C123" s="113">
        <v>204</v>
      </c>
      <c r="D123" s="113">
        <v>219</v>
      </c>
      <c r="E123" s="113">
        <v>239</v>
      </c>
      <c r="F123" s="113">
        <v>458</v>
      </c>
    </row>
    <row r="124" spans="1:6" x14ac:dyDescent="0.2">
      <c r="A124" s="118">
        <v>960</v>
      </c>
      <c r="B124" s="113" t="s">
        <v>1014</v>
      </c>
      <c r="C124" s="113">
        <v>81</v>
      </c>
      <c r="D124" s="113">
        <v>85</v>
      </c>
      <c r="E124" s="113">
        <v>80</v>
      </c>
      <c r="F124" s="113">
        <v>165</v>
      </c>
    </row>
    <row r="125" spans="1:6" x14ac:dyDescent="0.2">
      <c r="A125" s="118">
        <v>970</v>
      </c>
      <c r="B125" s="113" t="s">
        <v>1015</v>
      </c>
      <c r="C125" s="113">
        <v>217</v>
      </c>
      <c r="D125" s="113">
        <v>244</v>
      </c>
      <c r="E125" s="113">
        <v>257</v>
      </c>
      <c r="F125" s="113">
        <v>501</v>
      </c>
    </row>
    <row r="126" spans="1:6" x14ac:dyDescent="0.2">
      <c r="A126" s="118">
        <v>980</v>
      </c>
      <c r="B126" s="113" t="s">
        <v>1016</v>
      </c>
      <c r="C126" s="113">
        <v>141</v>
      </c>
      <c r="D126" s="113">
        <v>155</v>
      </c>
      <c r="E126" s="113">
        <v>159</v>
      </c>
      <c r="F126" s="113">
        <v>314</v>
      </c>
    </row>
    <row r="127" spans="1:6" x14ac:dyDescent="0.2">
      <c r="A127" s="118">
        <v>990</v>
      </c>
      <c r="B127" s="113" t="s">
        <v>503</v>
      </c>
      <c r="C127" s="113">
        <v>37</v>
      </c>
      <c r="D127" s="113">
        <v>43</v>
      </c>
      <c r="E127" s="113">
        <v>33</v>
      </c>
      <c r="F127" s="113">
        <v>76</v>
      </c>
    </row>
    <row r="128" spans="1:6" x14ac:dyDescent="0.2">
      <c r="A128" s="118"/>
      <c r="B128" s="113" t="s">
        <v>1017</v>
      </c>
      <c r="C128" s="113">
        <v>0</v>
      </c>
      <c r="D128" s="113">
        <v>0</v>
      </c>
      <c r="E128" s="113">
        <v>0</v>
      </c>
      <c r="F128" s="113">
        <v>0</v>
      </c>
    </row>
    <row r="129" spans="1:6" x14ac:dyDescent="0.2">
      <c r="A129" s="118">
        <v>2100</v>
      </c>
      <c r="B129" s="113" t="s">
        <v>1018</v>
      </c>
      <c r="C129" s="113">
        <v>295</v>
      </c>
      <c r="D129" s="113">
        <v>268</v>
      </c>
      <c r="E129" s="113">
        <v>252</v>
      </c>
      <c r="F129" s="113">
        <v>520</v>
      </c>
    </row>
    <row r="130" spans="1:6" x14ac:dyDescent="0.2">
      <c r="A130" s="118">
        <v>2110</v>
      </c>
      <c r="B130" s="113" t="s">
        <v>1019</v>
      </c>
      <c r="C130" s="113">
        <v>103</v>
      </c>
      <c r="D130" s="113">
        <v>123</v>
      </c>
      <c r="E130" s="113">
        <v>111</v>
      </c>
      <c r="F130" s="113">
        <v>234</v>
      </c>
    </row>
    <row r="131" spans="1:6" x14ac:dyDescent="0.2">
      <c r="A131" s="118">
        <v>2120</v>
      </c>
      <c r="B131" s="113" t="s">
        <v>508</v>
      </c>
      <c r="C131" s="113">
        <v>1181</v>
      </c>
      <c r="D131" s="113">
        <v>1334</v>
      </c>
      <c r="E131" s="113">
        <v>1403</v>
      </c>
      <c r="F131" s="113">
        <v>2737</v>
      </c>
    </row>
    <row r="132" spans="1:6" x14ac:dyDescent="0.2">
      <c r="A132" s="118">
        <v>2130</v>
      </c>
      <c r="B132" s="113" t="s">
        <v>1020</v>
      </c>
      <c r="C132" s="113">
        <v>334</v>
      </c>
      <c r="D132" s="113">
        <v>386</v>
      </c>
      <c r="E132" s="113">
        <v>383</v>
      </c>
      <c r="F132" s="113">
        <v>769</v>
      </c>
    </row>
    <row r="133" spans="1:6" x14ac:dyDescent="0.2">
      <c r="A133" s="118">
        <v>2140</v>
      </c>
      <c r="B133" s="113" t="s">
        <v>509</v>
      </c>
      <c r="C133" s="113">
        <v>681</v>
      </c>
      <c r="D133" s="113">
        <v>795</v>
      </c>
      <c r="E133" s="113">
        <v>843</v>
      </c>
      <c r="F133" s="113">
        <v>1638</v>
      </c>
    </row>
    <row r="134" spans="1:6" x14ac:dyDescent="0.2">
      <c r="A134" s="118">
        <v>2150</v>
      </c>
      <c r="B134" s="113" t="s">
        <v>1021</v>
      </c>
      <c r="C134" s="113">
        <v>269</v>
      </c>
      <c r="D134" s="113">
        <v>318</v>
      </c>
      <c r="E134" s="113">
        <v>350</v>
      </c>
      <c r="F134" s="113">
        <v>668</v>
      </c>
    </row>
    <row r="135" spans="1:6" x14ac:dyDescent="0.2">
      <c r="A135" s="118">
        <v>2160</v>
      </c>
      <c r="B135" s="113" t="s">
        <v>1022</v>
      </c>
      <c r="C135" s="113">
        <v>160</v>
      </c>
      <c r="D135" s="113">
        <v>157</v>
      </c>
      <c r="E135" s="113">
        <v>173</v>
      </c>
      <c r="F135" s="113">
        <v>330</v>
      </c>
    </row>
    <row r="136" spans="1:6" x14ac:dyDescent="0.2">
      <c r="A136" s="118">
        <v>2170</v>
      </c>
      <c r="B136" s="113" t="s">
        <v>511</v>
      </c>
      <c r="C136" s="113">
        <v>691</v>
      </c>
      <c r="D136" s="113">
        <v>770</v>
      </c>
      <c r="E136" s="113">
        <v>742</v>
      </c>
      <c r="F136" s="113">
        <v>1512</v>
      </c>
    </row>
    <row r="137" spans="1:6" x14ac:dyDescent="0.2">
      <c r="A137" s="118">
        <v>2180</v>
      </c>
      <c r="B137" s="113" t="s">
        <v>1023</v>
      </c>
      <c r="C137" s="113">
        <v>165</v>
      </c>
      <c r="D137" s="113">
        <v>182</v>
      </c>
      <c r="E137" s="113">
        <v>188</v>
      </c>
      <c r="F137" s="113">
        <v>370</v>
      </c>
    </row>
    <row r="138" spans="1:6" x14ac:dyDescent="0.2">
      <c r="A138" s="118">
        <v>2190</v>
      </c>
      <c r="B138" s="113" t="s">
        <v>512</v>
      </c>
      <c r="C138" s="113">
        <v>258</v>
      </c>
      <c r="D138" s="113">
        <v>303</v>
      </c>
      <c r="E138" s="113">
        <v>308</v>
      </c>
      <c r="F138" s="113">
        <v>611</v>
      </c>
    </row>
    <row r="139" spans="1:6" x14ac:dyDescent="0.2">
      <c r="A139" s="118">
        <v>2200</v>
      </c>
      <c r="B139" s="113" t="s">
        <v>513</v>
      </c>
      <c r="C139" s="113">
        <v>311</v>
      </c>
      <c r="D139" s="113">
        <v>375</v>
      </c>
      <c r="E139" s="113">
        <v>388</v>
      </c>
      <c r="F139" s="113">
        <v>763</v>
      </c>
    </row>
    <row r="140" spans="1:6" x14ac:dyDescent="0.2">
      <c r="A140" s="118">
        <v>2210</v>
      </c>
      <c r="B140" s="113" t="s">
        <v>1024</v>
      </c>
      <c r="C140" s="113">
        <v>69</v>
      </c>
      <c r="D140" s="113">
        <v>52</v>
      </c>
      <c r="E140" s="113">
        <v>76</v>
      </c>
      <c r="F140" s="113">
        <v>128</v>
      </c>
    </row>
    <row r="141" spans="1:6" x14ac:dyDescent="0.2">
      <c r="A141" s="118">
        <v>2220</v>
      </c>
      <c r="B141" s="113" t="s">
        <v>1025</v>
      </c>
      <c r="C141" s="113">
        <v>73</v>
      </c>
      <c r="D141" s="113">
        <v>96</v>
      </c>
      <c r="E141" s="113">
        <v>96</v>
      </c>
      <c r="F141" s="113">
        <v>192</v>
      </c>
    </row>
    <row r="142" spans="1:6" x14ac:dyDescent="0.2">
      <c r="A142" s="118">
        <v>2230</v>
      </c>
      <c r="B142" s="113" t="s">
        <v>1026</v>
      </c>
      <c r="C142" s="113">
        <v>58</v>
      </c>
      <c r="D142" s="113">
        <v>75</v>
      </c>
      <c r="E142" s="113">
        <v>85</v>
      </c>
      <c r="F142" s="113">
        <v>160</v>
      </c>
    </row>
    <row r="143" spans="1:6" x14ac:dyDescent="0.2">
      <c r="A143" s="118"/>
      <c r="B143" s="113" t="s">
        <v>107</v>
      </c>
      <c r="C143" s="113">
        <v>0</v>
      </c>
      <c r="D143" s="113">
        <v>0</v>
      </c>
      <c r="E143" s="113">
        <v>0</v>
      </c>
      <c r="F143" s="113">
        <v>0</v>
      </c>
    </row>
    <row r="144" spans="1:6" x14ac:dyDescent="0.2">
      <c r="A144" s="118">
        <v>2000</v>
      </c>
      <c r="B144" s="113" t="s">
        <v>1027</v>
      </c>
      <c r="C144" s="113">
        <v>248</v>
      </c>
      <c r="D144" s="113">
        <v>319</v>
      </c>
      <c r="E144" s="113">
        <v>292</v>
      </c>
      <c r="F144" s="113">
        <v>611</v>
      </c>
    </row>
    <row r="145" spans="1:6" x14ac:dyDescent="0.2">
      <c r="A145" s="118">
        <v>2010</v>
      </c>
      <c r="B145" s="113" t="s">
        <v>1028</v>
      </c>
      <c r="C145" s="113">
        <v>318</v>
      </c>
      <c r="D145" s="113">
        <v>370</v>
      </c>
      <c r="E145" s="113">
        <v>401</v>
      </c>
      <c r="F145" s="113">
        <v>771</v>
      </c>
    </row>
    <row r="146" spans="1:6" x14ac:dyDescent="0.2">
      <c r="A146" s="118">
        <v>2020</v>
      </c>
      <c r="B146" s="113" t="s">
        <v>1029</v>
      </c>
      <c r="C146" s="113">
        <v>144</v>
      </c>
      <c r="D146" s="113">
        <v>164</v>
      </c>
      <c r="E146" s="113">
        <v>177</v>
      </c>
      <c r="F146" s="113">
        <v>341</v>
      </c>
    </row>
    <row r="147" spans="1:6" x14ac:dyDescent="0.2">
      <c r="A147" s="118">
        <v>2030</v>
      </c>
      <c r="B147" s="113" t="s">
        <v>1030</v>
      </c>
      <c r="C147" s="113">
        <v>89</v>
      </c>
      <c r="D147" s="113">
        <v>106</v>
      </c>
      <c r="E147" s="113">
        <v>101</v>
      </c>
      <c r="F147" s="113">
        <v>207</v>
      </c>
    </row>
    <row r="148" spans="1:6" x14ac:dyDescent="0.2">
      <c r="A148" s="118">
        <v>2040</v>
      </c>
      <c r="B148" s="113" t="s">
        <v>1031</v>
      </c>
      <c r="C148" s="113">
        <v>199</v>
      </c>
      <c r="D148" s="113">
        <v>251</v>
      </c>
      <c r="E148" s="113">
        <v>241</v>
      </c>
      <c r="F148" s="113">
        <v>492</v>
      </c>
    </row>
    <row r="149" spans="1:6" x14ac:dyDescent="0.2">
      <c r="A149" s="118">
        <v>2050</v>
      </c>
      <c r="B149" s="113" t="s">
        <v>1032</v>
      </c>
      <c r="C149" s="113">
        <v>370</v>
      </c>
      <c r="D149" s="113">
        <v>445</v>
      </c>
      <c r="E149" s="113">
        <v>441</v>
      </c>
      <c r="F149" s="113">
        <v>886</v>
      </c>
    </row>
    <row r="150" spans="1:6" x14ac:dyDescent="0.2">
      <c r="A150" s="118">
        <v>2060</v>
      </c>
      <c r="B150" s="113" t="s">
        <v>1033</v>
      </c>
      <c r="C150" s="113">
        <v>125</v>
      </c>
      <c r="D150" s="113">
        <v>135</v>
      </c>
      <c r="E150" s="113">
        <v>137</v>
      </c>
      <c r="F150" s="113">
        <v>272</v>
      </c>
    </row>
    <row r="151" spans="1:6" x14ac:dyDescent="0.2">
      <c r="A151" s="118">
        <v>2070</v>
      </c>
      <c r="B151" s="113" t="s">
        <v>506</v>
      </c>
      <c r="C151" s="113">
        <v>747</v>
      </c>
      <c r="D151" s="113">
        <v>699</v>
      </c>
      <c r="E151" s="113">
        <v>696</v>
      </c>
      <c r="F151" s="113">
        <v>1395</v>
      </c>
    </row>
    <row r="152" spans="1:6" x14ac:dyDescent="0.2">
      <c r="A152" s="118">
        <v>2080</v>
      </c>
      <c r="B152" s="113" t="s">
        <v>1034</v>
      </c>
      <c r="C152" s="113">
        <v>36</v>
      </c>
      <c r="D152" s="113">
        <v>27</v>
      </c>
      <c r="E152" s="113">
        <v>34</v>
      </c>
      <c r="F152" s="113">
        <v>61</v>
      </c>
    </row>
    <row r="153" spans="1:6" x14ac:dyDescent="0.2">
      <c r="A153" s="118"/>
      <c r="B153" s="113" t="s">
        <v>106</v>
      </c>
      <c r="C153" s="113">
        <v>0</v>
      </c>
      <c r="D153" s="113">
        <v>0</v>
      </c>
      <c r="E153" s="113">
        <v>0</v>
      </c>
      <c r="F153" s="113">
        <v>0</v>
      </c>
    </row>
    <row r="154" spans="1:6" x14ac:dyDescent="0.2">
      <c r="A154" s="118">
        <v>2300</v>
      </c>
      <c r="B154" s="113" t="s">
        <v>514</v>
      </c>
      <c r="C154" s="113">
        <v>90</v>
      </c>
      <c r="D154" s="113">
        <v>107</v>
      </c>
      <c r="E154" s="113">
        <v>108</v>
      </c>
      <c r="F154" s="113">
        <v>215</v>
      </c>
    </row>
    <row r="155" spans="1:6" x14ac:dyDescent="0.2">
      <c r="A155" s="118">
        <v>2310</v>
      </c>
      <c r="B155" s="113" t="s">
        <v>1035</v>
      </c>
      <c r="C155" s="113">
        <v>174</v>
      </c>
      <c r="D155" s="113">
        <v>212</v>
      </c>
      <c r="E155" s="113">
        <v>227</v>
      </c>
      <c r="F155" s="113">
        <v>439</v>
      </c>
    </row>
    <row r="156" spans="1:6" x14ac:dyDescent="0.2">
      <c r="A156" s="118">
        <v>2320</v>
      </c>
      <c r="B156" s="113" t="s">
        <v>1036</v>
      </c>
      <c r="C156" s="113">
        <v>267</v>
      </c>
      <c r="D156" s="113">
        <v>325</v>
      </c>
      <c r="E156" s="113">
        <v>306</v>
      </c>
      <c r="F156" s="113">
        <v>631</v>
      </c>
    </row>
    <row r="157" spans="1:6" x14ac:dyDescent="0.2">
      <c r="A157" s="118">
        <v>2330</v>
      </c>
      <c r="B157" s="113" t="s">
        <v>1037</v>
      </c>
      <c r="C157" s="113">
        <v>144</v>
      </c>
      <c r="D157" s="113">
        <v>156</v>
      </c>
      <c r="E157" s="113">
        <v>158</v>
      </c>
      <c r="F157" s="113">
        <v>314</v>
      </c>
    </row>
    <row r="158" spans="1:6" x14ac:dyDescent="0.2">
      <c r="A158" s="118">
        <v>2340</v>
      </c>
      <c r="B158" s="113" t="s">
        <v>908</v>
      </c>
      <c r="C158" s="113">
        <v>293</v>
      </c>
      <c r="D158" s="113">
        <v>348</v>
      </c>
      <c r="E158" s="113">
        <v>358</v>
      </c>
      <c r="F158" s="113">
        <v>706</v>
      </c>
    </row>
    <row r="159" spans="1:6" x14ac:dyDescent="0.2">
      <c r="A159" s="118">
        <v>2350</v>
      </c>
      <c r="B159" s="113" t="s">
        <v>517</v>
      </c>
      <c r="C159" s="113">
        <v>89</v>
      </c>
      <c r="D159" s="113">
        <v>104</v>
      </c>
      <c r="E159" s="113">
        <v>100</v>
      </c>
      <c r="F159" s="113">
        <v>204</v>
      </c>
    </row>
    <row r="160" spans="1:6" x14ac:dyDescent="0.2">
      <c r="A160" s="118">
        <v>2360</v>
      </c>
      <c r="B160" s="113" t="s">
        <v>518</v>
      </c>
      <c r="C160" s="113">
        <v>42</v>
      </c>
      <c r="D160" s="113">
        <v>32</v>
      </c>
      <c r="E160" s="113">
        <v>33</v>
      </c>
      <c r="F160" s="113">
        <v>65</v>
      </c>
    </row>
    <row r="161" spans="1:6" x14ac:dyDescent="0.2">
      <c r="A161" s="118"/>
      <c r="B161" s="113" t="s">
        <v>108</v>
      </c>
      <c r="C161" s="113">
        <v>0</v>
      </c>
      <c r="D161" s="113">
        <v>0</v>
      </c>
      <c r="E161" s="113">
        <v>0</v>
      </c>
      <c r="F161" s="113">
        <v>0</v>
      </c>
    </row>
    <row r="162" spans="1:6" x14ac:dyDescent="0.2">
      <c r="A162" s="118">
        <v>2400</v>
      </c>
      <c r="B162" s="113" t="s">
        <v>1038</v>
      </c>
      <c r="C162" s="113">
        <v>279</v>
      </c>
      <c r="D162" s="113">
        <v>270</v>
      </c>
      <c r="E162" s="113">
        <v>320</v>
      </c>
      <c r="F162" s="113">
        <v>590</v>
      </c>
    </row>
    <row r="163" spans="1:6" x14ac:dyDescent="0.2">
      <c r="A163" s="118">
        <v>2410</v>
      </c>
      <c r="B163" s="113" t="s">
        <v>1039</v>
      </c>
      <c r="C163" s="113">
        <v>86</v>
      </c>
      <c r="D163" s="113">
        <v>73</v>
      </c>
      <c r="E163" s="113">
        <v>87</v>
      </c>
      <c r="F163" s="113">
        <v>160</v>
      </c>
    </row>
    <row r="164" spans="1:6" x14ac:dyDescent="0.2">
      <c r="A164" s="118">
        <v>2420</v>
      </c>
      <c r="B164" s="113" t="s">
        <v>1040</v>
      </c>
      <c r="C164" s="113">
        <v>189</v>
      </c>
      <c r="D164" s="113">
        <v>161</v>
      </c>
      <c r="E164" s="113">
        <v>201</v>
      </c>
      <c r="F164" s="113">
        <v>362</v>
      </c>
    </row>
    <row r="165" spans="1:6" x14ac:dyDescent="0.2">
      <c r="A165" s="118">
        <v>2430</v>
      </c>
      <c r="B165" s="113" t="s">
        <v>1041</v>
      </c>
      <c r="C165" s="113">
        <v>49</v>
      </c>
      <c r="D165" s="113">
        <v>50</v>
      </c>
      <c r="E165" s="113">
        <v>48</v>
      </c>
      <c r="F165" s="113">
        <v>98</v>
      </c>
    </row>
    <row r="166" spans="1:6" x14ac:dyDescent="0.2">
      <c r="A166" s="118"/>
      <c r="B166" s="113" t="s">
        <v>1042</v>
      </c>
      <c r="C166" s="113">
        <v>0</v>
      </c>
      <c r="D166" s="113">
        <v>0</v>
      </c>
      <c r="E166" s="113">
        <v>0</v>
      </c>
      <c r="F166" s="113">
        <v>0</v>
      </c>
    </row>
    <row r="167" spans="1:6" x14ac:dyDescent="0.2">
      <c r="A167" s="118">
        <v>3000</v>
      </c>
      <c r="B167" s="113" t="s">
        <v>520</v>
      </c>
      <c r="C167" s="113">
        <v>394</v>
      </c>
      <c r="D167" s="113">
        <v>475</v>
      </c>
      <c r="E167" s="113">
        <v>484</v>
      </c>
      <c r="F167" s="113">
        <v>959</v>
      </c>
    </row>
    <row r="168" spans="1:6" x14ac:dyDescent="0.2">
      <c r="A168" s="118">
        <v>3010</v>
      </c>
      <c r="B168" s="113" t="s">
        <v>521</v>
      </c>
      <c r="C168" s="113">
        <v>290</v>
      </c>
      <c r="D168" s="113">
        <v>308</v>
      </c>
      <c r="E168" s="113">
        <v>342</v>
      </c>
      <c r="F168" s="113">
        <v>650</v>
      </c>
    </row>
    <row r="169" spans="1:6" x14ac:dyDescent="0.2">
      <c r="A169" s="118">
        <v>3030</v>
      </c>
      <c r="B169" s="113" t="s">
        <v>522</v>
      </c>
      <c r="C169" s="113">
        <v>263</v>
      </c>
      <c r="D169" s="113">
        <v>279</v>
      </c>
      <c r="E169" s="113">
        <v>297</v>
      </c>
      <c r="F169" s="113">
        <v>576</v>
      </c>
    </row>
    <row r="170" spans="1:6" x14ac:dyDescent="0.2">
      <c r="A170" s="118">
        <v>3040</v>
      </c>
      <c r="B170" s="113" t="s">
        <v>523</v>
      </c>
      <c r="C170" s="113">
        <v>124</v>
      </c>
      <c r="D170" s="113">
        <v>133</v>
      </c>
      <c r="E170" s="113">
        <v>167</v>
      </c>
      <c r="F170" s="113">
        <v>300</v>
      </c>
    </row>
    <row r="171" spans="1:6" x14ac:dyDescent="0.2">
      <c r="A171" s="118">
        <v>3041</v>
      </c>
      <c r="B171" s="113" t="s">
        <v>1043</v>
      </c>
      <c r="C171" s="113">
        <v>77</v>
      </c>
      <c r="D171" s="113">
        <v>108</v>
      </c>
      <c r="E171" s="113">
        <v>108</v>
      </c>
      <c r="F171" s="113">
        <v>216</v>
      </c>
    </row>
    <row r="172" spans="1:6" x14ac:dyDescent="0.2">
      <c r="A172" s="118">
        <v>3050</v>
      </c>
      <c r="B172" s="113" t="s">
        <v>1044</v>
      </c>
      <c r="C172" s="113">
        <v>92</v>
      </c>
      <c r="D172" s="113">
        <v>95</v>
      </c>
      <c r="E172" s="113">
        <v>93</v>
      </c>
      <c r="F172" s="113">
        <v>188</v>
      </c>
    </row>
    <row r="173" spans="1:6" x14ac:dyDescent="0.2">
      <c r="A173" s="118">
        <v>3060</v>
      </c>
      <c r="B173" s="113" t="s">
        <v>476</v>
      </c>
      <c r="C173" s="113">
        <v>887</v>
      </c>
      <c r="D173" s="113">
        <v>1022</v>
      </c>
      <c r="E173" s="113">
        <v>1047</v>
      </c>
      <c r="F173" s="113">
        <v>2069</v>
      </c>
    </row>
    <row r="174" spans="1:6" x14ac:dyDescent="0.2">
      <c r="A174" s="118">
        <v>3070</v>
      </c>
      <c r="B174" s="113" t="s">
        <v>524</v>
      </c>
      <c r="C174" s="113">
        <v>330</v>
      </c>
      <c r="D174" s="113">
        <v>350</v>
      </c>
      <c r="E174" s="113">
        <v>378</v>
      </c>
      <c r="F174" s="113">
        <v>728</v>
      </c>
    </row>
    <row r="175" spans="1:6" x14ac:dyDescent="0.2">
      <c r="A175" s="118">
        <v>3080</v>
      </c>
      <c r="B175" s="113" t="s">
        <v>525</v>
      </c>
      <c r="C175" s="113">
        <v>264</v>
      </c>
      <c r="D175" s="113">
        <v>217</v>
      </c>
      <c r="E175" s="113">
        <v>267</v>
      </c>
      <c r="F175" s="113">
        <v>484</v>
      </c>
    </row>
    <row r="176" spans="1:6" x14ac:dyDescent="0.2">
      <c r="A176" s="118">
        <v>3090</v>
      </c>
      <c r="B176" s="113" t="s">
        <v>1045</v>
      </c>
      <c r="C176" s="113">
        <v>103</v>
      </c>
      <c r="D176" s="113">
        <v>112</v>
      </c>
      <c r="E176" s="113">
        <v>113</v>
      </c>
      <c r="F176" s="113">
        <v>225</v>
      </c>
    </row>
    <row r="177" spans="1:10" x14ac:dyDescent="0.2">
      <c r="A177" s="118"/>
      <c r="B177" s="113" t="s">
        <v>1046</v>
      </c>
      <c r="C177" s="113">
        <v>0</v>
      </c>
      <c r="D177" s="113">
        <v>0</v>
      </c>
      <c r="E177" s="113">
        <v>0</v>
      </c>
      <c r="F177" s="113">
        <v>0</v>
      </c>
    </row>
    <row r="178" spans="1:10" x14ac:dyDescent="0.2">
      <c r="A178" s="118">
        <v>1000</v>
      </c>
      <c r="B178" s="113" t="s">
        <v>901</v>
      </c>
      <c r="C178" s="113">
        <v>17</v>
      </c>
      <c r="D178" s="113">
        <v>12</v>
      </c>
      <c r="E178" s="113">
        <v>10</v>
      </c>
      <c r="F178" s="113">
        <v>22</v>
      </c>
    </row>
    <row r="179" spans="1:10" x14ac:dyDescent="0.2">
      <c r="A179" s="118"/>
      <c r="B179" s="113" t="s">
        <v>1047</v>
      </c>
      <c r="C179" s="113">
        <v>0</v>
      </c>
      <c r="D179" s="113">
        <v>0</v>
      </c>
      <c r="E179" s="113">
        <v>0</v>
      </c>
      <c r="F179" s="113">
        <v>0</v>
      </c>
      <c r="G179" s="114">
        <v>27462.5</v>
      </c>
      <c r="H179" s="114">
        <v>29219</v>
      </c>
      <c r="I179" s="114">
        <v>30436</v>
      </c>
      <c r="J179" s="114">
        <v>59655</v>
      </c>
    </row>
    <row r="180" spans="1:10" x14ac:dyDescent="0.2">
      <c r="A180" s="118"/>
      <c r="B180" s="113" t="s">
        <v>1126</v>
      </c>
      <c r="C180" s="113">
        <f>C181+C182</f>
        <v>270</v>
      </c>
      <c r="D180" s="113">
        <f t="shared" ref="D180:F180" si="0">D181+D182</f>
        <v>254</v>
      </c>
      <c r="E180" s="113">
        <f t="shared" si="0"/>
        <v>270</v>
      </c>
      <c r="F180" s="113">
        <f t="shared" si="0"/>
        <v>524</v>
      </c>
    </row>
    <row r="181" spans="1:10" x14ac:dyDescent="0.2">
      <c r="A181" s="118">
        <v>4010</v>
      </c>
      <c r="B181" s="113" t="s">
        <v>1048</v>
      </c>
      <c r="C181" s="113">
        <v>126</v>
      </c>
      <c r="D181" s="113">
        <v>105</v>
      </c>
      <c r="E181" s="113">
        <v>128</v>
      </c>
      <c r="F181" s="113">
        <v>233</v>
      </c>
    </row>
    <row r="182" spans="1:10" x14ac:dyDescent="0.2">
      <c r="A182" s="118">
        <v>4011</v>
      </c>
      <c r="B182" s="113" t="s">
        <v>1049</v>
      </c>
      <c r="C182" s="113">
        <v>144</v>
      </c>
      <c r="D182" s="113">
        <v>149</v>
      </c>
      <c r="E182" s="113">
        <v>142</v>
      </c>
      <c r="F182" s="113">
        <v>291</v>
      </c>
    </row>
    <row r="183" spans="1:10" x14ac:dyDescent="0.2">
      <c r="A183" s="118">
        <v>4021</v>
      </c>
      <c r="B183" s="113" t="s">
        <v>902</v>
      </c>
      <c r="C183" s="113">
        <v>163</v>
      </c>
      <c r="D183" s="113">
        <v>188</v>
      </c>
      <c r="E183" s="113">
        <v>202</v>
      </c>
      <c r="F183" s="113">
        <v>390</v>
      </c>
    </row>
    <row r="184" spans="1:10" x14ac:dyDescent="0.2">
      <c r="A184" s="118">
        <v>4031</v>
      </c>
      <c r="B184" s="113" t="s">
        <v>1050</v>
      </c>
      <c r="C184" s="113">
        <v>128</v>
      </c>
      <c r="D184" s="113">
        <v>145</v>
      </c>
      <c r="E184" s="113">
        <v>155</v>
      </c>
      <c r="F184" s="113">
        <v>300</v>
      </c>
    </row>
    <row r="185" spans="1:10" x14ac:dyDescent="0.2">
      <c r="A185" s="118">
        <v>4032</v>
      </c>
      <c r="B185" s="113" t="s">
        <v>1051</v>
      </c>
      <c r="C185" s="113">
        <v>88</v>
      </c>
      <c r="D185" s="113">
        <v>101</v>
      </c>
      <c r="E185" s="113">
        <v>93</v>
      </c>
      <c r="F185" s="113">
        <v>194</v>
      </c>
    </row>
    <row r="186" spans="1:10" x14ac:dyDescent="0.2">
      <c r="A186" s="118">
        <v>4033</v>
      </c>
      <c r="B186" s="113" t="s">
        <v>1052</v>
      </c>
      <c r="C186" s="113">
        <v>174</v>
      </c>
      <c r="D186" s="113">
        <v>188</v>
      </c>
      <c r="E186" s="113">
        <v>212</v>
      </c>
      <c r="F186" s="113">
        <v>400</v>
      </c>
    </row>
    <row r="187" spans="1:10" x14ac:dyDescent="0.2">
      <c r="A187" s="118">
        <v>4034</v>
      </c>
      <c r="B187" s="113" t="s">
        <v>1053</v>
      </c>
      <c r="C187" s="113">
        <v>218</v>
      </c>
      <c r="D187" s="113">
        <v>288</v>
      </c>
      <c r="E187" s="113">
        <v>263</v>
      </c>
      <c r="F187" s="113">
        <v>551</v>
      </c>
    </row>
    <row r="188" spans="1:10" x14ac:dyDescent="0.2">
      <c r="A188" s="118">
        <v>4041</v>
      </c>
      <c r="B188" s="113" t="s">
        <v>903</v>
      </c>
      <c r="C188" s="113">
        <v>657</v>
      </c>
      <c r="D188" s="113">
        <v>702</v>
      </c>
      <c r="E188" s="113">
        <v>674</v>
      </c>
      <c r="F188" s="113">
        <v>1376</v>
      </c>
    </row>
    <row r="189" spans="1:10" x14ac:dyDescent="0.2">
      <c r="A189" s="118">
        <v>4051</v>
      </c>
      <c r="B189" s="113" t="s">
        <v>1054</v>
      </c>
      <c r="C189" s="113">
        <v>324</v>
      </c>
      <c r="D189" s="113">
        <v>346</v>
      </c>
      <c r="E189" s="113">
        <v>337</v>
      </c>
      <c r="F189" s="113">
        <v>683</v>
      </c>
    </row>
    <row r="190" spans="1:10" x14ac:dyDescent="0.2">
      <c r="A190" s="118">
        <v>4052</v>
      </c>
      <c r="B190" s="113" t="s">
        <v>1055</v>
      </c>
      <c r="C190" s="113">
        <v>269</v>
      </c>
      <c r="D190" s="113">
        <v>291</v>
      </c>
      <c r="E190" s="113">
        <v>323</v>
      </c>
      <c r="F190" s="113">
        <v>614</v>
      </c>
    </row>
    <row r="191" spans="1:10" x14ac:dyDescent="0.2">
      <c r="A191" s="118">
        <v>4053</v>
      </c>
      <c r="B191" s="113" t="s">
        <v>1056</v>
      </c>
      <c r="C191" s="113">
        <v>430</v>
      </c>
      <c r="D191" s="113">
        <v>379</v>
      </c>
      <c r="E191" s="113">
        <v>480</v>
      </c>
      <c r="F191" s="113">
        <v>859</v>
      </c>
    </row>
    <row r="192" spans="1:10" x14ac:dyDescent="0.2">
      <c r="A192" s="118">
        <v>4054</v>
      </c>
      <c r="B192" s="113" t="s">
        <v>1057</v>
      </c>
      <c r="C192" s="113">
        <v>215</v>
      </c>
      <c r="D192" s="113">
        <v>229</v>
      </c>
      <c r="E192" s="113">
        <v>255</v>
      </c>
      <c r="F192" s="113">
        <v>484</v>
      </c>
    </row>
    <row r="193" spans="1:6" x14ac:dyDescent="0.2">
      <c r="A193" s="118">
        <v>4061</v>
      </c>
      <c r="B193" s="113" t="s">
        <v>904</v>
      </c>
      <c r="C193" s="113">
        <v>1152</v>
      </c>
      <c r="D193" s="113">
        <v>1248</v>
      </c>
      <c r="E193" s="113">
        <v>1333</v>
      </c>
      <c r="F193" s="113">
        <v>2581</v>
      </c>
    </row>
    <row r="194" spans="1:6" x14ac:dyDescent="0.2">
      <c r="A194" s="118">
        <v>4071</v>
      </c>
      <c r="B194" s="113" t="s">
        <v>905</v>
      </c>
      <c r="C194" s="113">
        <v>349</v>
      </c>
      <c r="D194" s="113">
        <v>412</v>
      </c>
      <c r="E194" s="113">
        <v>425</v>
      </c>
      <c r="F194" s="113">
        <v>837</v>
      </c>
    </row>
    <row r="195" spans="1:6" x14ac:dyDescent="0.2">
      <c r="A195" s="118">
        <v>4081</v>
      </c>
      <c r="B195" s="113" t="s">
        <v>906</v>
      </c>
      <c r="C195" s="113">
        <v>563</v>
      </c>
      <c r="D195" s="113">
        <v>629</v>
      </c>
      <c r="E195" s="113">
        <v>634</v>
      </c>
      <c r="F195" s="113">
        <v>1263</v>
      </c>
    </row>
    <row r="196" spans="1:6" x14ac:dyDescent="0.2">
      <c r="A196" s="118">
        <v>4091</v>
      </c>
      <c r="B196" s="113" t="s">
        <v>1058</v>
      </c>
      <c r="C196" s="113">
        <v>612</v>
      </c>
      <c r="D196" s="113">
        <v>772</v>
      </c>
      <c r="E196" s="113">
        <v>737</v>
      </c>
      <c r="F196" s="113">
        <v>1509</v>
      </c>
    </row>
    <row r="197" spans="1:6" x14ac:dyDescent="0.2">
      <c r="A197" s="118">
        <v>4092</v>
      </c>
      <c r="B197" s="113" t="s">
        <v>1059</v>
      </c>
      <c r="C197" s="113">
        <v>303</v>
      </c>
      <c r="D197" s="113">
        <v>342</v>
      </c>
      <c r="E197" s="113">
        <v>359</v>
      </c>
      <c r="F197" s="113">
        <v>701</v>
      </c>
    </row>
    <row r="198" spans="1:6" x14ac:dyDescent="0.2">
      <c r="A198" s="118">
        <v>4093</v>
      </c>
      <c r="B198" s="113" t="s">
        <v>1060</v>
      </c>
      <c r="C198" s="113">
        <v>227</v>
      </c>
      <c r="D198" s="113">
        <v>262</v>
      </c>
      <c r="E198" s="113">
        <v>278</v>
      </c>
      <c r="F198" s="113">
        <v>540</v>
      </c>
    </row>
    <row r="199" spans="1:6" x14ac:dyDescent="0.2">
      <c r="A199" s="118">
        <v>4094</v>
      </c>
      <c r="B199" s="113" t="s">
        <v>1061</v>
      </c>
      <c r="C199" s="113">
        <v>140</v>
      </c>
      <c r="D199" s="113">
        <v>161</v>
      </c>
      <c r="E199" s="113">
        <v>169</v>
      </c>
      <c r="F199" s="113">
        <v>330</v>
      </c>
    </row>
    <row r="200" spans="1:6" x14ac:dyDescent="0.2">
      <c r="A200" s="118">
        <v>4101</v>
      </c>
      <c r="B200" s="113" t="s">
        <v>1062</v>
      </c>
      <c r="C200" s="113">
        <v>356</v>
      </c>
      <c r="D200" s="113">
        <v>386</v>
      </c>
      <c r="E200" s="113">
        <v>372</v>
      </c>
      <c r="F200" s="113">
        <v>758</v>
      </c>
    </row>
    <row r="201" spans="1:6" x14ac:dyDescent="0.2">
      <c r="A201" s="118">
        <v>4102</v>
      </c>
      <c r="B201" s="113" t="s">
        <v>1063</v>
      </c>
      <c r="C201" s="113">
        <v>376</v>
      </c>
      <c r="D201" s="113">
        <v>395</v>
      </c>
      <c r="E201" s="113">
        <v>445</v>
      </c>
      <c r="F201" s="113">
        <v>840</v>
      </c>
    </row>
    <row r="202" spans="1:6" x14ac:dyDescent="0.2">
      <c r="A202" s="118">
        <v>4103</v>
      </c>
      <c r="B202" s="113" t="s">
        <v>1064</v>
      </c>
      <c r="C202" s="113">
        <v>622</v>
      </c>
      <c r="D202" s="113">
        <v>738</v>
      </c>
      <c r="E202" s="113">
        <v>689</v>
      </c>
      <c r="F202" s="113">
        <v>1427</v>
      </c>
    </row>
    <row r="203" spans="1:6" x14ac:dyDescent="0.2">
      <c r="A203" s="118">
        <v>4111</v>
      </c>
      <c r="B203" s="113" t="s">
        <v>1065</v>
      </c>
      <c r="C203" s="113">
        <v>621</v>
      </c>
      <c r="D203" s="113">
        <v>611</v>
      </c>
      <c r="E203" s="113">
        <v>638</v>
      </c>
      <c r="F203" s="113">
        <v>1249</v>
      </c>
    </row>
    <row r="204" spans="1:6" x14ac:dyDescent="0.2">
      <c r="A204" s="118">
        <v>4112</v>
      </c>
      <c r="B204" s="113" t="s">
        <v>1066</v>
      </c>
      <c r="C204" s="113">
        <v>247</v>
      </c>
      <c r="D204" s="113">
        <v>309</v>
      </c>
      <c r="E204" s="113">
        <v>294</v>
      </c>
      <c r="F204" s="113">
        <v>603</v>
      </c>
    </row>
    <row r="205" spans="1:6" x14ac:dyDescent="0.2">
      <c r="A205" s="118">
        <v>4113</v>
      </c>
      <c r="B205" s="113" t="s">
        <v>710</v>
      </c>
      <c r="C205" s="113">
        <v>202</v>
      </c>
      <c r="D205" s="113">
        <v>255</v>
      </c>
      <c r="E205" s="113">
        <v>269</v>
      </c>
      <c r="F205" s="113">
        <v>524</v>
      </c>
    </row>
    <row r="206" spans="1:6" x14ac:dyDescent="0.2">
      <c r="A206" s="118">
        <v>4114</v>
      </c>
      <c r="B206" s="113" t="s">
        <v>1067</v>
      </c>
      <c r="C206" s="113">
        <v>37</v>
      </c>
      <c r="D206" s="113">
        <v>35</v>
      </c>
      <c r="E206" s="113">
        <v>44</v>
      </c>
      <c r="F206" s="113">
        <v>79</v>
      </c>
    </row>
    <row r="207" spans="1:6" x14ac:dyDescent="0.2">
      <c r="A207" s="118">
        <v>4115</v>
      </c>
      <c r="B207" s="113" t="s">
        <v>1068</v>
      </c>
      <c r="C207" s="113">
        <v>323</v>
      </c>
      <c r="D207" s="113">
        <v>376</v>
      </c>
      <c r="E207" s="113">
        <v>380</v>
      </c>
      <c r="F207" s="113">
        <v>756</v>
      </c>
    </row>
    <row r="208" spans="1:6" x14ac:dyDescent="0.2">
      <c r="A208" s="118">
        <v>4121</v>
      </c>
      <c r="B208" s="113" t="s">
        <v>907</v>
      </c>
      <c r="C208" s="113">
        <v>129</v>
      </c>
      <c r="D208" s="113">
        <v>150</v>
      </c>
      <c r="E208" s="113">
        <v>151</v>
      </c>
      <c r="F208" s="113">
        <v>301</v>
      </c>
    </row>
    <row r="209" spans="1:6" x14ac:dyDescent="0.2">
      <c r="A209" s="118"/>
      <c r="B209" s="119" t="s">
        <v>1069</v>
      </c>
      <c r="C209" s="113">
        <v>0</v>
      </c>
      <c r="D209" s="113">
        <v>0</v>
      </c>
      <c r="E209" s="113">
        <v>0</v>
      </c>
      <c r="F209" s="113">
        <v>0</v>
      </c>
    </row>
    <row r="210" spans="1:6" x14ac:dyDescent="0.2">
      <c r="A210" s="118">
        <v>5101</v>
      </c>
      <c r="B210" s="113" t="s">
        <v>1070</v>
      </c>
      <c r="C210" s="113">
        <v>451</v>
      </c>
      <c r="D210" s="113">
        <v>538</v>
      </c>
      <c r="E210" s="113">
        <v>505</v>
      </c>
      <c r="F210" s="113">
        <v>1043</v>
      </c>
    </row>
    <row r="211" spans="1:6" x14ac:dyDescent="0.2">
      <c r="A211" s="118">
        <v>5102</v>
      </c>
      <c r="B211" s="113" t="s">
        <v>1071</v>
      </c>
      <c r="C211" s="113">
        <v>127</v>
      </c>
      <c r="D211" s="113">
        <v>140</v>
      </c>
      <c r="E211" s="113">
        <v>145</v>
      </c>
      <c r="F211" s="113">
        <v>285</v>
      </c>
    </row>
    <row r="212" spans="1:6" x14ac:dyDescent="0.2">
      <c r="A212" s="118">
        <v>5103</v>
      </c>
      <c r="B212" s="113" t="s">
        <v>1072</v>
      </c>
      <c r="C212" s="113">
        <v>29</v>
      </c>
      <c r="D212" s="113">
        <v>24</v>
      </c>
      <c r="E212" s="113">
        <v>27</v>
      </c>
      <c r="F212" s="113">
        <v>51</v>
      </c>
    </row>
    <row r="213" spans="1:6" x14ac:dyDescent="0.2">
      <c r="A213" s="118">
        <v>5104</v>
      </c>
      <c r="B213" s="113" t="s">
        <v>1073</v>
      </c>
      <c r="C213" s="113">
        <v>88</v>
      </c>
      <c r="D213" s="113">
        <v>103</v>
      </c>
      <c r="E213" s="113">
        <v>85</v>
      </c>
      <c r="F213" s="113">
        <v>188</v>
      </c>
    </row>
    <row r="214" spans="1:6" x14ac:dyDescent="0.2">
      <c r="A214" s="118">
        <v>5105</v>
      </c>
      <c r="B214" s="113" t="s">
        <v>1074</v>
      </c>
      <c r="C214" s="113">
        <v>173</v>
      </c>
      <c r="D214" s="113">
        <v>192</v>
      </c>
      <c r="E214" s="113">
        <v>213</v>
      </c>
      <c r="F214" s="113">
        <v>405</v>
      </c>
    </row>
    <row r="215" spans="1:6" x14ac:dyDescent="0.2">
      <c r="A215" s="118">
        <v>5106</v>
      </c>
      <c r="B215" s="113" t="s">
        <v>1075</v>
      </c>
      <c r="C215" s="113">
        <v>40</v>
      </c>
      <c r="D215" s="113">
        <v>43</v>
      </c>
      <c r="E215" s="113">
        <v>43</v>
      </c>
      <c r="F215" s="113">
        <v>86</v>
      </c>
    </row>
    <row r="216" spans="1:6" x14ac:dyDescent="0.2">
      <c r="A216" s="118">
        <v>5107</v>
      </c>
      <c r="B216" s="113" t="s">
        <v>1076</v>
      </c>
      <c r="C216" s="113">
        <v>104</v>
      </c>
      <c r="D216" s="113">
        <v>148</v>
      </c>
      <c r="E216" s="113">
        <v>141</v>
      </c>
      <c r="F216" s="113">
        <v>289</v>
      </c>
    </row>
    <row r="217" spans="1:6" x14ac:dyDescent="0.2">
      <c r="A217" s="118">
        <v>5108</v>
      </c>
      <c r="B217" s="113" t="s">
        <v>1077</v>
      </c>
      <c r="C217" s="113">
        <v>63</v>
      </c>
      <c r="D217" s="113">
        <v>75</v>
      </c>
      <c r="E217" s="113">
        <v>65</v>
      </c>
      <c r="F217" s="113">
        <v>140</v>
      </c>
    </row>
    <row r="218" spans="1:6" x14ac:dyDescent="0.2">
      <c r="A218" s="118">
        <v>5109</v>
      </c>
      <c r="B218" s="113" t="s">
        <v>722</v>
      </c>
      <c r="C218" s="113">
        <v>80</v>
      </c>
      <c r="D218" s="113">
        <v>83</v>
      </c>
      <c r="E218" s="113">
        <v>85</v>
      </c>
      <c r="F218" s="113">
        <v>168</v>
      </c>
    </row>
    <row r="219" spans="1:6" x14ac:dyDescent="0.2">
      <c r="A219" s="118">
        <v>5110</v>
      </c>
      <c r="B219" s="113" t="s">
        <v>1078</v>
      </c>
      <c r="C219" s="113">
        <v>305</v>
      </c>
      <c r="D219" s="113">
        <v>333</v>
      </c>
      <c r="E219" s="113">
        <v>308</v>
      </c>
      <c r="F219" s="113">
        <v>641</v>
      </c>
    </row>
    <row r="220" spans="1:6" x14ac:dyDescent="0.2">
      <c r="A220" s="118">
        <v>5111</v>
      </c>
      <c r="B220" s="113" t="s">
        <v>1079</v>
      </c>
      <c r="C220" s="113">
        <v>81</v>
      </c>
      <c r="D220" s="113">
        <v>95</v>
      </c>
      <c r="E220" s="113">
        <v>105</v>
      </c>
      <c r="F220" s="113">
        <v>200</v>
      </c>
    </row>
    <row r="221" spans="1:6" x14ac:dyDescent="0.2">
      <c r="A221" s="118">
        <v>5201</v>
      </c>
      <c r="B221" s="113" t="s">
        <v>1080</v>
      </c>
      <c r="C221" s="113">
        <v>60</v>
      </c>
      <c r="D221" s="113">
        <v>58</v>
      </c>
      <c r="E221" s="113">
        <v>65</v>
      </c>
      <c r="F221" s="113">
        <v>123</v>
      </c>
    </row>
    <row r="222" spans="1:6" x14ac:dyDescent="0.2">
      <c r="A222" s="118">
        <v>5202</v>
      </c>
      <c r="B222" s="113" t="s">
        <v>1081</v>
      </c>
      <c r="C222" s="113">
        <v>40</v>
      </c>
      <c r="D222" s="113">
        <v>49</v>
      </c>
      <c r="E222" s="113">
        <v>62</v>
      </c>
      <c r="F222" s="113">
        <v>111</v>
      </c>
    </row>
    <row r="223" spans="1:6" x14ac:dyDescent="0.2">
      <c r="A223" s="118">
        <v>5203</v>
      </c>
      <c r="B223" s="113" t="s">
        <v>1082</v>
      </c>
      <c r="C223" s="113">
        <v>110</v>
      </c>
      <c r="D223" s="113">
        <v>138</v>
      </c>
      <c r="E223" s="113">
        <v>136</v>
      </c>
      <c r="F223" s="113">
        <v>274</v>
      </c>
    </row>
    <row r="224" spans="1:6" x14ac:dyDescent="0.2">
      <c r="A224" s="118">
        <v>5204</v>
      </c>
      <c r="B224" s="113" t="s">
        <v>1083</v>
      </c>
      <c r="C224" s="113">
        <v>75</v>
      </c>
      <c r="D224" s="113">
        <v>84</v>
      </c>
      <c r="E224" s="113">
        <v>78</v>
      </c>
      <c r="F224" s="113">
        <v>162</v>
      </c>
    </row>
    <row r="225" spans="1:6" x14ac:dyDescent="0.2">
      <c r="A225" s="118">
        <v>5205</v>
      </c>
      <c r="B225" s="113" t="s">
        <v>1084</v>
      </c>
      <c r="C225" s="113">
        <v>178</v>
      </c>
      <c r="D225" s="113">
        <v>206</v>
      </c>
      <c r="E225" s="113">
        <v>202</v>
      </c>
      <c r="F225" s="113">
        <v>408</v>
      </c>
    </row>
    <row r="226" spans="1:6" x14ac:dyDescent="0.2">
      <c r="A226" s="118">
        <v>5206</v>
      </c>
      <c r="B226" s="113" t="s">
        <v>1085</v>
      </c>
      <c r="C226" s="113">
        <v>160</v>
      </c>
      <c r="D226" s="113">
        <v>173</v>
      </c>
      <c r="E226" s="113">
        <v>186</v>
      </c>
      <c r="F226" s="113">
        <v>359</v>
      </c>
    </row>
    <row r="227" spans="1:6" x14ac:dyDescent="0.2">
      <c r="A227" s="118">
        <v>5207</v>
      </c>
      <c r="B227" s="113" t="s">
        <v>1086</v>
      </c>
      <c r="C227" s="113">
        <v>58</v>
      </c>
      <c r="D227" s="113">
        <v>60</v>
      </c>
      <c r="E227" s="113">
        <v>66</v>
      </c>
      <c r="F227" s="113">
        <v>126</v>
      </c>
    </row>
    <row r="228" spans="1:6" x14ac:dyDescent="0.2">
      <c r="A228" s="118">
        <v>5208</v>
      </c>
      <c r="B228" s="113" t="s">
        <v>1087</v>
      </c>
      <c r="C228" s="113">
        <v>69</v>
      </c>
      <c r="D228" s="113">
        <v>82</v>
      </c>
      <c r="E228" s="113">
        <v>93</v>
      </c>
      <c r="F228" s="113">
        <v>175</v>
      </c>
    </row>
    <row r="229" spans="1:6" x14ac:dyDescent="0.2">
      <c r="A229" s="118">
        <v>5209</v>
      </c>
      <c r="B229" s="113" t="s">
        <v>1088</v>
      </c>
      <c r="C229" s="113">
        <v>44</v>
      </c>
      <c r="D229" s="113">
        <v>45</v>
      </c>
      <c r="E229" s="113">
        <v>48</v>
      </c>
      <c r="F229" s="113">
        <v>93</v>
      </c>
    </row>
    <row r="230" spans="1:6" x14ac:dyDescent="0.2">
      <c r="A230" s="118">
        <v>5210</v>
      </c>
      <c r="B230" s="113" t="s">
        <v>1089</v>
      </c>
      <c r="C230" s="113">
        <v>46</v>
      </c>
      <c r="D230" s="113">
        <v>51</v>
      </c>
      <c r="E230" s="113">
        <v>46</v>
      </c>
      <c r="F230" s="113">
        <v>97</v>
      </c>
    </row>
    <row r="231" spans="1:6" x14ac:dyDescent="0.2">
      <c r="A231" s="118">
        <v>5211</v>
      </c>
      <c r="B231" s="113" t="s">
        <v>1090</v>
      </c>
      <c r="C231" s="113">
        <v>32</v>
      </c>
      <c r="D231" s="113">
        <v>35</v>
      </c>
      <c r="E231" s="113">
        <v>26</v>
      </c>
      <c r="F231" s="113">
        <v>61</v>
      </c>
    </row>
    <row r="232" spans="1:6" x14ac:dyDescent="0.2">
      <c r="A232" s="118">
        <v>5212</v>
      </c>
      <c r="B232" s="113" t="s">
        <v>1091</v>
      </c>
      <c r="C232" s="113">
        <v>16</v>
      </c>
      <c r="D232" s="113">
        <v>17</v>
      </c>
      <c r="E232" s="113">
        <v>19</v>
      </c>
      <c r="F232" s="113">
        <v>36</v>
      </c>
    </row>
    <row r="233" spans="1:6" x14ac:dyDescent="0.2">
      <c r="A233" s="118">
        <v>5301</v>
      </c>
      <c r="B233" s="113" t="s">
        <v>1092</v>
      </c>
      <c r="C233" s="113">
        <v>60</v>
      </c>
      <c r="D233" s="113">
        <v>66</v>
      </c>
      <c r="E233" s="113">
        <v>63</v>
      </c>
      <c r="F233" s="113">
        <v>129</v>
      </c>
    </row>
    <row r="234" spans="1:6" x14ac:dyDescent="0.2">
      <c r="A234" s="118">
        <v>5302</v>
      </c>
      <c r="B234" s="113" t="s">
        <v>1093</v>
      </c>
      <c r="C234" s="113">
        <v>95</v>
      </c>
      <c r="D234" s="113">
        <v>102</v>
      </c>
      <c r="E234" s="113">
        <v>120</v>
      </c>
      <c r="F234" s="113">
        <v>222</v>
      </c>
    </row>
    <row r="235" spans="1:6" x14ac:dyDescent="0.2">
      <c r="A235" s="118">
        <v>5303</v>
      </c>
      <c r="B235" s="113" t="s">
        <v>1094</v>
      </c>
      <c r="C235" s="113">
        <v>45</v>
      </c>
      <c r="D235" s="113">
        <v>62</v>
      </c>
      <c r="E235" s="113">
        <v>50</v>
      </c>
      <c r="F235" s="113">
        <v>112</v>
      </c>
    </row>
    <row r="236" spans="1:6" x14ac:dyDescent="0.2">
      <c r="A236" s="118">
        <v>5304</v>
      </c>
      <c r="B236" s="113" t="s">
        <v>1095</v>
      </c>
      <c r="C236" s="113">
        <v>69</v>
      </c>
      <c r="D236" s="113">
        <v>70</v>
      </c>
      <c r="E236" s="113">
        <v>62</v>
      </c>
      <c r="F236" s="113">
        <v>132</v>
      </c>
    </row>
    <row r="237" spans="1:6" x14ac:dyDescent="0.2">
      <c r="A237" s="118">
        <v>5305</v>
      </c>
      <c r="B237" s="113" t="s">
        <v>1096</v>
      </c>
      <c r="C237" s="113">
        <v>18</v>
      </c>
      <c r="D237" s="113">
        <v>23</v>
      </c>
      <c r="E237" s="113">
        <v>23</v>
      </c>
      <c r="F237" s="113">
        <v>46</v>
      </c>
    </row>
    <row r="238" spans="1:6" x14ac:dyDescent="0.2">
      <c r="A238" s="118">
        <v>5306</v>
      </c>
      <c r="B238" s="113" t="s">
        <v>1097</v>
      </c>
      <c r="C238" s="113">
        <v>139</v>
      </c>
      <c r="D238" s="113">
        <v>189</v>
      </c>
      <c r="E238" s="113">
        <v>180</v>
      </c>
      <c r="F238" s="113">
        <v>369</v>
      </c>
    </row>
    <row r="239" spans="1:6" x14ac:dyDescent="0.2">
      <c r="A239" s="118">
        <v>5307</v>
      </c>
      <c r="B239" s="113" t="s">
        <v>1098</v>
      </c>
      <c r="C239" s="113">
        <v>214</v>
      </c>
      <c r="D239" s="113">
        <v>243</v>
      </c>
      <c r="E239" s="113">
        <v>289</v>
      </c>
      <c r="F239" s="113">
        <v>532</v>
      </c>
    </row>
    <row r="240" spans="1:6" x14ac:dyDescent="0.2">
      <c r="A240" s="118">
        <v>5308</v>
      </c>
      <c r="B240" s="113" t="s">
        <v>1099</v>
      </c>
      <c r="C240" s="113">
        <v>160</v>
      </c>
      <c r="D240" s="113">
        <v>213</v>
      </c>
      <c r="E240" s="113">
        <v>222</v>
      </c>
      <c r="F240" s="113">
        <v>435</v>
      </c>
    </row>
    <row r="241" spans="1:6" x14ac:dyDescent="0.2">
      <c r="A241" s="118">
        <v>5309</v>
      </c>
      <c r="B241" s="113" t="s">
        <v>1100</v>
      </c>
      <c r="C241" s="113">
        <v>69</v>
      </c>
      <c r="D241" s="113">
        <v>68</v>
      </c>
      <c r="E241" s="113">
        <v>73</v>
      </c>
      <c r="F241" s="113">
        <v>141</v>
      </c>
    </row>
    <row r="242" spans="1:6" x14ac:dyDescent="0.2">
      <c r="A242" s="118">
        <v>5310</v>
      </c>
      <c r="B242" s="113" t="s">
        <v>1101</v>
      </c>
      <c r="C242" s="113">
        <v>241</v>
      </c>
      <c r="D242" s="113">
        <v>292</v>
      </c>
      <c r="E242" s="113">
        <v>269</v>
      </c>
      <c r="F242" s="113">
        <v>561</v>
      </c>
    </row>
    <row r="243" spans="1:6" x14ac:dyDescent="0.2">
      <c r="A243" s="118">
        <v>5311</v>
      </c>
      <c r="B243" s="113" t="s">
        <v>1102</v>
      </c>
      <c r="C243" s="113">
        <v>333</v>
      </c>
      <c r="D243" s="113">
        <v>406</v>
      </c>
      <c r="E243" s="113">
        <v>426</v>
      </c>
      <c r="F243" s="113">
        <v>832</v>
      </c>
    </row>
    <row r="244" spans="1:6" x14ac:dyDescent="0.2">
      <c r="A244" s="118">
        <v>5312</v>
      </c>
      <c r="B244" s="113" t="s">
        <v>1103</v>
      </c>
      <c r="C244" s="113">
        <v>118</v>
      </c>
      <c r="D244" s="113">
        <v>130</v>
      </c>
      <c r="E244" s="113">
        <v>149</v>
      </c>
      <c r="F244" s="113">
        <v>279</v>
      </c>
    </row>
    <row r="245" spans="1:6" x14ac:dyDescent="0.2">
      <c r="A245" s="118">
        <v>5313</v>
      </c>
      <c r="B245" s="113" t="s">
        <v>1104</v>
      </c>
      <c r="C245" s="113">
        <v>143</v>
      </c>
      <c r="D245" s="113">
        <v>179</v>
      </c>
      <c r="E245" s="113">
        <v>174</v>
      </c>
      <c r="F245" s="113">
        <v>353</v>
      </c>
    </row>
    <row r="246" spans="1:6" x14ac:dyDescent="0.2">
      <c r="A246" s="118"/>
      <c r="B246" s="119" t="s">
        <v>1105</v>
      </c>
      <c r="C246" s="113">
        <v>0</v>
      </c>
      <c r="D246" s="113">
        <v>0</v>
      </c>
      <c r="E246" s="113">
        <v>0</v>
      </c>
      <c r="F246" s="113">
        <v>0</v>
      </c>
    </row>
    <row r="247" spans="1:6" x14ac:dyDescent="0.2">
      <c r="A247" s="118">
        <v>6011</v>
      </c>
      <c r="B247" s="113" t="s">
        <v>1106</v>
      </c>
      <c r="C247" s="113">
        <v>132</v>
      </c>
      <c r="D247" s="113">
        <v>155</v>
      </c>
      <c r="E247" s="113">
        <v>164</v>
      </c>
      <c r="F247" s="113">
        <v>319</v>
      </c>
    </row>
    <row r="248" spans="1:6" x14ac:dyDescent="0.2">
      <c r="A248" s="118">
        <v>6021</v>
      </c>
      <c r="B248" s="113" t="s">
        <v>1107</v>
      </c>
      <c r="C248" s="113">
        <v>203</v>
      </c>
      <c r="D248" s="113">
        <v>236</v>
      </c>
      <c r="E248" s="113">
        <v>236</v>
      </c>
      <c r="F248" s="113">
        <v>472</v>
      </c>
    </row>
    <row r="249" spans="1:6" x14ac:dyDescent="0.2">
      <c r="A249" s="118">
        <v>6031</v>
      </c>
      <c r="B249" s="113" t="s">
        <v>1124</v>
      </c>
      <c r="C249" s="113">
        <v>131</v>
      </c>
      <c r="D249" s="113">
        <v>150</v>
      </c>
      <c r="E249" s="113">
        <v>159</v>
      </c>
      <c r="F249" s="113">
        <v>309</v>
      </c>
    </row>
    <row r="250" spans="1:6" x14ac:dyDescent="0.2">
      <c r="A250" s="118">
        <v>6032</v>
      </c>
      <c r="B250" s="113" t="s">
        <v>1108</v>
      </c>
      <c r="C250" s="113">
        <v>46</v>
      </c>
      <c r="D250" s="113">
        <v>50</v>
      </c>
      <c r="E250" s="113">
        <v>46</v>
      </c>
      <c r="F250" s="113">
        <v>96</v>
      </c>
    </row>
    <row r="251" spans="1:6" x14ac:dyDescent="0.2">
      <c r="A251" s="118">
        <v>6033</v>
      </c>
      <c r="B251" s="113" t="s">
        <v>1109</v>
      </c>
      <c r="C251" s="113">
        <v>211</v>
      </c>
      <c r="D251" s="113">
        <v>293</v>
      </c>
      <c r="E251" s="113">
        <v>270</v>
      </c>
      <c r="F251" s="113">
        <v>563</v>
      </c>
    </row>
    <row r="252" spans="1:6" x14ac:dyDescent="0.2">
      <c r="A252" s="118">
        <v>6041</v>
      </c>
      <c r="B252" s="113" t="s">
        <v>1110</v>
      </c>
      <c r="C252" s="113">
        <v>79</v>
      </c>
      <c r="D252" s="113">
        <v>69</v>
      </c>
      <c r="E252" s="113">
        <v>101</v>
      </c>
      <c r="F252" s="113">
        <v>170</v>
      </c>
    </row>
    <row r="253" spans="1:6" x14ac:dyDescent="0.2">
      <c r="A253" s="118">
        <v>6042</v>
      </c>
      <c r="B253" s="113" t="s">
        <v>1111</v>
      </c>
      <c r="C253" s="113">
        <v>77</v>
      </c>
      <c r="D253" s="113">
        <v>83</v>
      </c>
      <c r="E253" s="113">
        <v>100</v>
      </c>
      <c r="F253" s="113">
        <v>183</v>
      </c>
    </row>
    <row r="254" spans="1:6" x14ac:dyDescent="0.2">
      <c r="A254" s="118">
        <v>6043</v>
      </c>
      <c r="B254" s="113" t="s">
        <v>1112</v>
      </c>
      <c r="C254" s="113">
        <v>64</v>
      </c>
      <c r="D254" s="113">
        <v>82</v>
      </c>
      <c r="E254" s="113">
        <v>76</v>
      </c>
      <c r="F254" s="113">
        <v>158</v>
      </c>
    </row>
    <row r="255" spans="1:6" x14ac:dyDescent="0.2">
      <c r="A255" s="118">
        <v>6053</v>
      </c>
      <c r="B255" s="113" t="s">
        <v>797</v>
      </c>
      <c r="C255" s="113">
        <v>90</v>
      </c>
      <c r="D255" s="113">
        <v>98</v>
      </c>
      <c r="E255" s="113">
        <v>96</v>
      </c>
      <c r="F255" s="113">
        <v>194</v>
      </c>
    </row>
    <row r="256" spans="1:6" x14ac:dyDescent="0.2">
      <c r="A256" s="118">
        <v>6061</v>
      </c>
      <c r="B256" s="113" t="s">
        <v>1113</v>
      </c>
      <c r="C256" s="113">
        <v>31</v>
      </c>
      <c r="D256" s="113">
        <v>35</v>
      </c>
      <c r="E256" s="113">
        <v>30</v>
      </c>
      <c r="F256" s="113">
        <v>65</v>
      </c>
    </row>
    <row r="257" spans="1:6" x14ac:dyDescent="0.2">
      <c r="A257" s="118">
        <v>6062</v>
      </c>
      <c r="B257" s="113" t="s">
        <v>1114</v>
      </c>
      <c r="C257" s="113">
        <v>29</v>
      </c>
      <c r="D257" s="113">
        <v>26</v>
      </c>
      <c r="E257" s="113">
        <v>32</v>
      </c>
      <c r="F257" s="113">
        <v>58</v>
      </c>
    </row>
    <row r="258" spans="1:6" x14ac:dyDescent="0.2">
      <c r="A258" s="118">
        <v>6063</v>
      </c>
      <c r="B258" s="113" t="s">
        <v>1115</v>
      </c>
      <c r="C258" s="113">
        <v>31</v>
      </c>
      <c r="D258" s="113">
        <v>32</v>
      </c>
      <c r="E258" s="113">
        <v>30</v>
      </c>
      <c r="F258" s="113">
        <v>62</v>
      </c>
    </row>
    <row r="259" spans="1:6" x14ac:dyDescent="0.2">
      <c r="A259" s="118">
        <v>6064</v>
      </c>
      <c r="B259" s="113" t="s">
        <v>1116</v>
      </c>
      <c r="C259" s="113">
        <v>23</v>
      </c>
      <c r="D259" s="113">
        <v>38</v>
      </c>
      <c r="E259" s="113">
        <v>29</v>
      </c>
      <c r="F259" s="113">
        <v>67</v>
      </c>
    </row>
    <row r="260" spans="1:6" x14ac:dyDescent="0.2">
      <c r="A260" s="118">
        <v>6065</v>
      </c>
      <c r="B260" s="113" t="s">
        <v>1117</v>
      </c>
      <c r="C260" s="113">
        <v>23</v>
      </c>
      <c r="D260" s="113">
        <v>33</v>
      </c>
      <c r="E260" s="113">
        <v>29</v>
      </c>
      <c r="F260" s="113">
        <v>62</v>
      </c>
    </row>
    <row r="261" spans="1:6" x14ac:dyDescent="0.2">
      <c r="A261" s="118">
        <v>6066</v>
      </c>
      <c r="B261" s="113" t="s">
        <v>1118</v>
      </c>
      <c r="C261" s="113">
        <v>18</v>
      </c>
      <c r="D261" s="113">
        <v>18</v>
      </c>
      <c r="E261" s="113">
        <v>16</v>
      </c>
      <c r="F261" s="113">
        <v>34</v>
      </c>
    </row>
    <row r="262" spans="1:6" x14ac:dyDescent="0.2">
      <c r="A262" s="118">
        <v>6067</v>
      </c>
      <c r="B262" s="113" t="s">
        <v>1119</v>
      </c>
      <c r="C262" s="113">
        <v>21</v>
      </c>
      <c r="D262" s="113">
        <v>15</v>
      </c>
      <c r="E262" s="113">
        <v>15</v>
      </c>
      <c r="F262" s="113">
        <v>30</v>
      </c>
    </row>
    <row r="263" spans="1:6" x14ac:dyDescent="0.2">
      <c r="A263" s="118">
        <v>6071</v>
      </c>
      <c r="B263" s="113" t="s">
        <v>1120</v>
      </c>
      <c r="C263" s="113">
        <v>117</v>
      </c>
      <c r="D263" s="113">
        <v>127</v>
      </c>
      <c r="E263" s="113">
        <v>114</v>
      </c>
      <c r="F263" s="113">
        <v>241</v>
      </c>
    </row>
    <row r="264" spans="1:6" x14ac:dyDescent="0.2">
      <c r="A264" s="118">
        <v>6081</v>
      </c>
      <c r="B264" s="113" t="s">
        <v>1121</v>
      </c>
      <c r="C264" s="113">
        <v>55</v>
      </c>
      <c r="D264" s="113">
        <v>49</v>
      </c>
      <c r="E264" s="113">
        <v>50</v>
      </c>
      <c r="F264" s="113">
        <v>99</v>
      </c>
    </row>
    <row r="265" spans="1:6" x14ac:dyDescent="0.2">
      <c r="B265" s="119" t="s">
        <v>1122</v>
      </c>
      <c r="C265" s="113">
        <v>0</v>
      </c>
      <c r="D265" s="113">
        <v>0</v>
      </c>
      <c r="E265" s="113">
        <v>0</v>
      </c>
      <c r="F265" s="113">
        <v>0</v>
      </c>
    </row>
    <row r="266" spans="1:6" x14ac:dyDescent="0.2">
      <c r="B266" s="113" t="s">
        <v>1123</v>
      </c>
      <c r="C266" s="113">
        <v>69634</v>
      </c>
      <c r="D266" s="113">
        <v>75034</v>
      </c>
      <c r="E266" s="113">
        <v>77795</v>
      </c>
      <c r="F266" s="113">
        <v>152829</v>
      </c>
    </row>
  </sheetData>
  <phoneticPr fontId="4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CFFCC"/>
    <pageSetUpPr fitToPage="1"/>
  </sheetPr>
  <dimension ref="B2:O53"/>
  <sheetViews>
    <sheetView topLeftCell="A4" zoomScaleSheetLayoutView="100" workbookViewId="0">
      <selection activeCell="D7" sqref="D7"/>
    </sheetView>
  </sheetViews>
  <sheetFormatPr defaultColWidth="2.6640625" defaultRowHeight="13.2" x14ac:dyDescent="0.2"/>
  <cols>
    <col min="1" max="1" width="2.6640625" style="2"/>
    <col min="2" max="2" width="3.44140625" style="2" customWidth="1"/>
    <col min="3" max="4" width="7.109375" style="2" bestFit="1" customWidth="1"/>
    <col min="5" max="5" width="8.109375" style="2" bestFit="1" customWidth="1"/>
    <col min="6" max="8" width="7.109375" style="2" bestFit="1" customWidth="1"/>
    <col min="9" max="9" width="8.109375" style="2" bestFit="1" customWidth="1"/>
    <col min="10" max="12" width="7.109375" style="2" bestFit="1" customWidth="1"/>
    <col min="13" max="13" width="8.109375" style="2" bestFit="1" customWidth="1"/>
    <col min="14" max="15" width="7.109375" style="2" bestFit="1" customWidth="1"/>
    <col min="16" max="16384" width="2.6640625" style="2"/>
  </cols>
  <sheetData>
    <row r="2" spans="2:15" x14ac:dyDescent="0.2">
      <c r="B2" s="1" t="s">
        <v>91</v>
      </c>
      <c r="C2" s="1"/>
      <c r="O2" s="3"/>
    </row>
    <row r="3" spans="2:15" ht="3" customHeight="1" thickBot="1" x14ac:dyDescent="0.25">
      <c r="B3" s="1"/>
      <c r="C3" s="1"/>
      <c r="O3" s="3"/>
    </row>
    <row r="4" spans="2:15" x14ac:dyDescent="0.2">
      <c r="B4" s="179" t="s">
        <v>92</v>
      </c>
      <c r="C4" s="175"/>
      <c r="D4" s="180" t="s">
        <v>95</v>
      </c>
      <c r="E4" s="180"/>
      <c r="F4" s="180"/>
      <c r="G4" s="180"/>
      <c r="H4" s="180" t="s">
        <v>781</v>
      </c>
      <c r="I4" s="180"/>
      <c r="J4" s="180"/>
      <c r="K4" s="180"/>
      <c r="L4" s="180" t="s">
        <v>891</v>
      </c>
      <c r="M4" s="180"/>
      <c r="N4" s="180"/>
      <c r="O4" s="181"/>
    </row>
    <row r="5" spans="2:15" x14ac:dyDescent="0.2">
      <c r="B5" s="191"/>
      <c r="C5" s="176"/>
      <c r="D5" s="182" t="s">
        <v>59</v>
      </c>
      <c r="E5" s="182" t="s">
        <v>58</v>
      </c>
      <c r="F5" s="182"/>
      <c r="G5" s="182"/>
      <c r="H5" s="182" t="s">
        <v>59</v>
      </c>
      <c r="I5" s="182" t="s">
        <v>58</v>
      </c>
      <c r="J5" s="182"/>
      <c r="K5" s="182"/>
      <c r="L5" s="182" t="s">
        <v>59</v>
      </c>
      <c r="M5" s="182" t="s">
        <v>58</v>
      </c>
      <c r="N5" s="182"/>
      <c r="O5" s="183"/>
    </row>
    <row r="6" spans="2:15" x14ac:dyDescent="0.2">
      <c r="B6" s="192"/>
      <c r="C6" s="177"/>
      <c r="D6" s="182"/>
      <c r="E6" s="18" t="s">
        <v>94</v>
      </c>
      <c r="F6" s="18" t="s">
        <v>62</v>
      </c>
      <c r="G6" s="12" t="s">
        <v>63</v>
      </c>
      <c r="H6" s="182"/>
      <c r="I6" s="18" t="s">
        <v>94</v>
      </c>
      <c r="J6" s="18" t="s">
        <v>62</v>
      </c>
      <c r="K6" s="12" t="s">
        <v>63</v>
      </c>
      <c r="L6" s="182"/>
      <c r="M6" s="18" t="s">
        <v>94</v>
      </c>
      <c r="N6" s="18" t="s">
        <v>62</v>
      </c>
      <c r="O6" s="19" t="s">
        <v>63</v>
      </c>
    </row>
    <row r="7" spans="2:15" x14ac:dyDescent="0.2">
      <c r="B7" s="24"/>
      <c r="C7" s="25"/>
      <c r="D7" s="5" t="s">
        <v>70</v>
      </c>
      <c r="E7" s="5" t="s">
        <v>69</v>
      </c>
      <c r="F7" s="5" t="s">
        <v>69</v>
      </c>
      <c r="G7" s="5" t="s">
        <v>69</v>
      </c>
      <c r="H7" s="5" t="s">
        <v>70</v>
      </c>
      <c r="I7" s="5" t="s">
        <v>69</v>
      </c>
      <c r="J7" s="5" t="s">
        <v>69</v>
      </c>
      <c r="K7" s="5" t="s">
        <v>69</v>
      </c>
      <c r="L7" s="5" t="s">
        <v>70</v>
      </c>
      <c r="M7" s="5" t="s">
        <v>69</v>
      </c>
      <c r="N7" s="5" t="s">
        <v>69</v>
      </c>
      <c r="O7" s="5" t="s">
        <v>69</v>
      </c>
    </row>
    <row r="8" spans="2:15" x14ac:dyDescent="0.2">
      <c r="B8" s="186" t="s">
        <v>61</v>
      </c>
      <c r="C8" s="187"/>
      <c r="D8" s="7">
        <v>60660</v>
      </c>
      <c r="E8" s="23">
        <v>159597</v>
      </c>
      <c r="F8" s="23">
        <v>77589</v>
      </c>
      <c r="G8" s="23">
        <v>82008</v>
      </c>
      <c r="H8" s="23">
        <v>62696</v>
      </c>
      <c r="I8" s="23">
        <v>156827</v>
      </c>
      <c r="J8" s="23">
        <v>76776</v>
      </c>
      <c r="K8" s="23">
        <v>80051</v>
      </c>
      <c r="L8" s="23">
        <f>L9+L21+L24+L29+L33+L40+L44</f>
        <v>64296</v>
      </c>
      <c r="M8" s="23">
        <f t="shared" ref="M8:O8" si="0">M9+M21+M24+M29+M33+M40+M44</f>
        <v>154055</v>
      </c>
      <c r="N8" s="23">
        <f t="shared" si="0"/>
        <v>75365</v>
      </c>
      <c r="O8" s="23">
        <f t="shared" si="0"/>
        <v>78690</v>
      </c>
    </row>
    <row r="9" spans="2:15" x14ac:dyDescent="0.2">
      <c r="B9" s="188" t="s">
        <v>97</v>
      </c>
      <c r="C9" s="60" t="s">
        <v>94</v>
      </c>
      <c r="D9" s="61">
        <v>35421</v>
      </c>
      <c r="E9" s="7">
        <v>88073</v>
      </c>
      <c r="F9" s="7">
        <v>42845</v>
      </c>
      <c r="G9" s="7">
        <v>45228</v>
      </c>
      <c r="H9" s="7">
        <v>36968</v>
      </c>
      <c r="I9" s="7">
        <v>88252</v>
      </c>
      <c r="J9" s="7">
        <v>43361</v>
      </c>
      <c r="K9" s="7">
        <v>44891</v>
      </c>
      <c r="L9" s="7">
        <f>SUM(L10:L20)</f>
        <v>38601</v>
      </c>
      <c r="M9" s="7">
        <f t="shared" ref="M9:O9" si="1">SUM(M10:M20)</f>
        <v>88541</v>
      </c>
      <c r="N9" s="7">
        <f t="shared" si="1"/>
        <v>43363</v>
      </c>
      <c r="O9" s="7">
        <f t="shared" si="1"/>
        <v>45178</v>
      </c>
    </row>
    <row r="10" spans="2:15" x14ac:dyDescent="0.2">
      <c r="B10" s="189"/>
      <c r="C10" s="62" t="s">
        <v>799</v>
      </c>
      <c r="D10" s="7">
        <v>3572</v>
      </c>
      <c r="E10" s="7">
        <v>6953</v>
      </c>
      <c r="F10" s="7">
        <v>3559</v>
      </c>
      <c r="G10" s="7">
        <v>3394</v>
      </c>
      <c r="H10" s="7">
        <v>3671</v>
      </c>
      <c r="I10" s="7">
        <v>6950</v>
      </c>
      <c r="J10" s="7">
        <v>3647</v>
      </c>
      <c r="K10" s="7">
        <v>3303</v>
      </c>
      <c r="L10" s="7">
        <v>3740</v>
      </c>
      <c r="M10" s="7">
        <v>6826</v>
      </c>
      <c r="N10" s="7">
        <v>3592</v>
      </c>
      <c r="O10" s="7">
        <v>3234</v>
      </c>
    </row>
    <row r="11" spans="2:15" x14ac:dyDescent="0.2">
      <c r="B11" s="189"/>
      <c r="C11" s="62" t="s">
        <v>800</v>
      </c>
      <c r="D11" s="7">
        <v>1066</v>
      </c>
      <c r="E11" s="7">
        <v>2493</v>
      </c>
      <c r="F11" s="7">
        <v>1177</v>
      </c>
      <c r="G11" s="7">
        <v>1316</v>
      </c>
      <c r="H11" s="7">
        <v>1318</v>
      </c>
      <c r="I11" s="7">
        <v>2950</v>
      </c>
      <c r="J11" s="7">
        <v>1454</v>
      </c>
      <c r="K11" s="7">
        <v>1496</v>
      </c>
      <c r="L11" s="7">
        <v>1350</v>
      </c>
      <c r="M11" s="7">
        <v>2885</v>
      </c>
      <c r="N11" s="7">
        <v>1430</v>
      </c>
      <c r="O11" s="7">
        <v>1455</v>
      </c>
    </row>
    <row r="12" spans="2:15" x14ac:dyDescent="0.2">
      <c r="B12" s="189"/>
      <c r="C12" s="62" t="s">
        <v>801</v>
      </c>
      <c r="D12" s="7">
        <v>1699</v>
      </c>
      <c r="E12" s="7">
        <v>4197</v>
      </c>
      <c r="F12" s="7">
        <v>1933</v>
      </c>
      <c r="G12" s="7">
        <v>2264</v>
      </c>
      <c r="H12" s="7">
        <v>1720</v>
      </c>
      <c r="I12" s="7">
        <v>4103</v>
      </c>
      <c r="J12" s="7">
        <v>1911</v>
      </c>
      <c r="K12" s="7">
        <v>2192</v>
      </c>
      <c r="L12" s="7">
        <v>1788</v>
      </c>
      <c r="M12" s="7">
        <v>4020</v>
      </c>
      <c r="N12" s="7">
        <v>1859</v>
      </c>
      <c r="O12" s="7">
        <v>2161</v>
      </c>
    </row>
    <row r="13" spans="2:15" x14ac:dyDescent="0.2">
      <c r="B13" s="189"/>
      <c r="C13" s="62" t="s">
        <v>802</v>
      </c>
      <c r="D13" s="7">
        <v>3943</v>
      </c>
      <c r="E13" s="7">
        <v>9865</v>
      </c>
      <c r="F13" s="7">
        <v>4734</v>
      </c>
      <c r="G13" s="7">
        <v>5131</v>
      </c>
      <c r="H13" s="7">
        <v>4037</v>
      </c>
      <c r="I13" s="7">
        <v>9689</v>
      </c>
      <c r="J13" s="7">
        <v>4725</v>
      </c>
      <c r="K13" s="7">
        <v>4964</v>
      </c>
      <c r="L13" s="7">
        <v>4120</v>
      </c>
      <c r="M13" s="7">
        <v>9487</v>
      </c>
      <c r="N13" s="7">
        <v>4583</v>
      </c>
      <c r="O13" s="7">
        <v>4904</v>
      </c>
    </row>
    <row r="14" spans="2:15" x14ac:dyDescent="0.2">
      <c r="B14" s="189"/>
      <c r="C14" s="62" t="s">
        <v>803</v>
      </c>
      <c r="D14" s="7">
        <v>3301</v>
      </c>
      <c r="E14" s="7">
        <v>7990</v>
      </c>
      <c r="F14" s="7">
        <v>3808</v>
      </c>
      <c r="G14" s="7">
        <v>4182</v>
      </c>
      <c r="H14" s="7">
        <v>3309</v>
      </c>
      <c r="I14" s="7">
        <v>7683</v>
      </c>
      <c r="J14" s="7">
        <v>3698</v>
      </c>
      <c r="K14" s="7">
        <v>3985</v>
      </c>
      <c r="L14" s="7">
        <v>3311</v>
      </c>
      <c r="M14" s="7">
        <v>7390</v>
      </c>
      <c r="N14" s="7">
        <v>3551</v>
      </c>
      <c r="O14" s="7">
        <v>3839</v>
      </c>
    </row>
    <row r="15" spans="2:15" x14ac:dyDescent="0.2">
      <c r="B15" s="189"/>
      <c r="C15" s="62" t="s">
        <v>98</v>
      </c>
      <c r="D15" s="7">
        <v>4834</v>
      </c>
      <c r="E15" s="7">
        <v>12571</v>
      </c>
      <c r="F15" s="7">
        <v>6085</v>
      </c>
      <c r="G15" s="7">
        <v>6486</v>
      </c>
      <c r="H15" s="7">
        <v>5127</v>
      </c>
      <c r="I15" s="7">
        <v>12739</v>
      </c>
      <c r="J15" s="7">
        <v>6232</v>
      </c>
      <c r="K15" s="7">
        <v>6507</v>
      </c>
      <c r="L15" s="7">
        <v>5440</v>
      </c>
      <c r="M15" s="7">
        <v>12984</v>
      </c>
      <c r="N15" s="7">
        <v>6346</v>
      </c>
      <c r="O15" s="7">
        <v>6638</v>
      </c>
    </row>
    <row r="16" spans="2:15" x14ac:dyDescent="0.2">
      <c r="B16" s="189"/>
      <c r="C16" s="62" t="s">
        <v>99</v>
      </c>
      <c r="D16" s="7">
        <v>1609</v>
      </c>
      <c r="E16" s="7">
        <v>4056</v>
      </c>
      <c r="F16" s="7">
        <v>1966</v>
      </c>
      <c r="G16" s="7">
        <v>2090</v>
      </c>
      <c r="H16" s="7">
        <v>1734</v>
      </c>
      <c r="I16" s="7">
        <v>4138</v>
      </c>
      <c r="J16" s="7">
        <v>2025</v>
      </c>
      <c r="K16" s="7">
        <v>2113</v>
      </c>
      <c r="L16" s="7">
        <v>1853</v>
      </c>
      <c r="M16" s="7">
        <v>4282</v>
      </c>
      <c r="N16" s="7">
        <v>2104</v>
      </c>
      <c r="O16" s="7">
        <v>2178</v>
      </c>
    </row>
    <row r="17" spans="2:15" x14ac:dyDescent="0.2">
      <c r="B17" s="189"/>
      <c r="C17" s="62" t="s">
        <v>100</v>
      </c>
      <c r="D17" s="7">
        <v>5129</v>
      </c>
      <c r="E17" s="7">
        <v>13044</v>
      </c>
      <c r="F17" s="7">
        <v>6287</v>
      </c>
      <c r="G17" s="7">
        <v>6757</v>
      </c>
      <c r="H17" s="7">
        <v>5215</v>
      </c>
      <c r="I17" s="7">
        <v>13011</v>
      </c>
      <c r="J17" s="7">
        <v>6338</v>
      </c>
      <c r="K17" s="7">
        <v>6673</v>
      </c>
      <c r="L17" s="7">
        <v>5568</v>
      </c>
      <c r="M17" s="7">
        <v>13067</v>
      </c>
      <c r="N17" s="7">
        <v>6356</v>
      </c>
      <c r="O17" s="7">
        <v>6711</v>
      </c>
    </row>
    <row r="18" spans="2:15" x14ac:dyDescent="0.2">
      <c r="B18" s="189"/>
      <c r="C18" s="62" t="s">
        <v>101</v>
      </c>
      <c r="D18" s="7">
        <v>1130</v>
      </c>
      <c r="E18" s="7">
        <v>3024</v>
      </c>
      <c r="F18" s="7">
        <v>1513</v>
      </c>
      <c r="G18" s="7">
        <v>1511</v>
      </c>
      <c r="H18" s="7">
        <v>1222</v>
      </c>
      <c r="I18" s="7">
        <v>3050</v>
      </c>
      <c r="J18" s="7">
        <v>1547</v>
      </c>
      <c r="K18" s="7">
        <v>1503</v>
      </c>
      <c r="L18" s="7">
        <v>1269</v>
      </c>
      <c r="M18" s="7">
        <v>3053</v>
      </c>
      <c r="N18" s="7">
        <v>1527</v>
      </c>
      <c r="O18" s="7">
        <v>1526</v>
      </c>
    </row>
    <row r="19" spans="2:15" x14ac:dyDescent="0.2">
      <c r="B19" s="189"/>
      <c r="C19" s="62" t="s">
        <v>102</v>
      </c>
      <c r="D19" s="7">
        <v>5208</v>
      </c>
      <c r="E19" s="7">
        <v>14323</v>
      </c>
      <c r="F19" s="7">
        <v>7020</v>
      </c>
      <c r="G19" s="7">
        <v>7303</v>
      </c>
      <c r="H19" s="7">
        <v>5575</v>
      </c>
      <c r="I19" s="7">
        <v>14501</v>
      </c>
      <c r="J19" s="7">
        <v>7044</v>
      </c>
      <c r="K19" s="7">
        <v>7457</v>
      </c>
      <c r="L19" s="7">
        <v>5925</v>
      </c>
      <c r="M19" s="7">
        <v>14916</v>
      </c>
      <c r="N19" s="7">
        <v>7217</v>
      </c>
      <c r="O19" s="7">
        <v>7699</v>
      </c>
    </row>
    <row r="20" spans="2:15" x14ac:dyDescent="0.2">
      <c r="B20" s="190"/>
      <c r="C20" s="63" t="s">
        <v>103</v>
      </c>
      <c r="D20" s="23">
        <v>3930</v>
      </c>
      <c r="E20" s="23">
        <v>9557</v>
      </c>
      <c r="F20" s="23">
        <v>4763</v>
      </c>
      <c r="G20" s="23">
        <v>4794</v>
      </c>
      <c r="H20" s="23">
        <v>4040</v>
      </c>
      <c r="I20" s="23">
        <v>9438</v>
      </c>
      <c r="J20" s="23">
        <v>4740</v>
      </c>
      <c r="K20" s="23">
        <v>4698</v>
      </c>
      <c r="L20" s="23">
        <v>4237</v>
      </c>
      <c r="M20" s="23">
        <v>9631</v>
      </c>
      <c r="N20" s="23">
        <v>4798</v>
      </c>
      <c r="O20" s="23">
        <v>4833</v>
      </c>
    </row>
    <row r="21" spans="2:15" x14ac:dyDescent="0.2">
      <c r="B21" s="184" t="s">
        <v>128</v>
      </c>
      <c r="C21" s="21" t="s">
        <v>127</v>
      </c>
      <c r="D21" s="7">
        <v>2146</v>
      </c>
      <c r="E21" s="7">
        <v>5790</v>
      </c>
      <c r="F21" s="7">
        <v>2835</v>
      </c>
      <c r="G21" s="7">
        <v>2955</v>
      </c>
      <c r="H21" s="7">
        <v>2252</v>
      </c>
      <c r="I21" s="7">
        <v>5764</v>
      </c>
      <c r="J21" s="7">
        <v>2828</v>
      </c>
      <c r="K21" s="7">
        <v>2936</v>
      </c>
      <c r="L21" s="7">
        <f>SUM(L22:L23)</f>
        <v>2228</v>
      </c>
      <c r="M21" s="7">
        <f t="shared" ref="M21:O21" si="2">SUM(M22:M23)</f>
        <v>5461</v>
      </c>
      <c r="N21" s="7">
        <f t="shared" si="2"/>
        <v>2681</v>
      </c>
      <c r="O21" s="7">
        <f t="shared" si="2"/>
        <v>2780</v>
      </c>
    </row>
    <row r="22" spans="2:15" x14ac:dyDescent="0.2">
      <c r="B22" s="184"/>
      <c r="C22" s="21" t="s">
        <v>104</v>
      </c>
      <c r="D22" s="7">
        <v>1619</v>
      </c>
      <c r="E22" s="7">
        <v>4212</v>
      </c>
      <c r="F22" s="7">
        <v>2094</v>
      </c>
      <c r="G22" s="7">
        <v>2118</v>
      </c>
      <c r="H22" s="7">
        <v>1710</v>
      </c>
      <c r="I22" s="7">
        <v>4240</v>
      </c>
      <c r="J22" s="7">
        <v>2102</v>
      </c>
      <c r="K22" s="7">
        <v>2138</v>
      </c>
      <c r="L22" s="7">
        <v>1688</v>
      </c>
      <c r="M22" s="7">
        <v>4013</v>
      </c>
      <c r="N22" s="7">
        <v>1992</v>
      </c>
      <c r="O22" s="7">
        <v>2021</v>
      </c>
    </row>
    <row r="23" spans="2:15" x14ac:dyDescent="0.2">
      <c r="B23" s="184"/>
      <c r="C23" s="21" t="s">
        <v>105</v>
      </c>
      <c r="D23" s="7">
        <v>527</v>
      </c>
      <c r="E23" s="23">
        <v>1578</v>
      </c>
      <c r="F23" s="7">
        <v>741</v>
      </c>
      <c r="G23" s="7">
        <v>837</v>
      </c>
      <c r="H23" s="7">
        <v>542</v>
      </c>
      <c r="I23" s="7">
        <v>1524</v>
      </c>
      <c r="J23" s="7">
        <v>726</v>
      </c>
      <c r="K23" s="7">
        <v>798</v>
      </c>
      <c r="L23" s="7">
        <v>540</v>
      </c>
      <c r="M23" s="7">
        <v>1448</v>
      </c>
      <c r="N23" s="7">
        <v>689</v>
      </c>
      <c r="O23" s="7">
        <v>759</v>
      </c>
    </row>
    <row r="24" spans="2:15" x14ac:dyDescent="0.2">
      <c r="B24" s="184" t="s">
        <v>129</v>
      </c>
      <c r="C24" s="60" t="s">
        <v>127</v>
      </c>
      <c r="D24" s="61">
        <v>7699</v>
      </c>
      <c r="E24" s="7">
        <v>20756</v>
      </c>
      <c r="F24" s="61">
        <v>10093</v>
      </c>
      <c r="G24" s="61">
        <v>10663</v>
      </c>
      <c r="H24" s="61">
        <v>7944</v>
      </c>
      <c r="I24" s="61">
        <v>20299</v>
      </c>
      <c r="J24" s="61">
        <v>9879</v>
      </c>
      <c r="K24" s="61">
        <v>10420</v>
      </c>
      <c r="L24" s="61">
        <f>SUM(L25:L28)</f>
        <v>8174</v>
      </c>
      <c r="M24" s="61">
        <f t="shared" ref="M24:O24" si="3">SUM(M25:M28)</f>
        <v>20067</v>
      </c>
      <c r="N24" s="61">
        <f t="shared" si="3"/>
        <v>9753</v>
      </c>
      <c r="O24" s="61">
        <f t="shared" si="3"/>
        <v>10314</v>
      </c>
    </row>
    <row r="25" spans="2:15" x14ac:dyDescent="0.2">
      <c r="B25" s="184"/>
      <c r="C25" s="62" t="s">
        <v>106</v>
      </c>
      <c r="D25" s="7">
        <v>2207</v>
      </c>
      <c r="E25" s="7">
        <v>5709</v>
      </c>
      <c r="F25" s="7">
        <v>2798</v>
      </c>
      <c r="G25" s="7">
        <v>2911</v>
      </c>
      <c r="H25" s="7">
        <v>2269</v>
      </c>
      <c r="I25" s="7">
        <v>5502</v>
      </c>
      <c r="J25" s="7">
        <v>2689</v>
      </c>
      <c r="K25" s="7">
        <v>2813</v>
      </c>
      <c r="L25" s="7">
        <v>2385</v>
      </c>
      <c r="M25" s="7">
        <v>5505</v>
      </c>
      <c r="N25" s="7">
        <v>2671</v>
      </c>
      <c r="O25" s="7">
        <v>2834</v>
      </c>
    </row>
    <row r="26" spans="2:15" x14ac:dyDescent="0.2">
      <c r="B26" s="184"/>
      <c r="C26" s="62" t="s">
        <v>107</v>
      </c>
      <c r="D26" s="7">
        <v>3965</v>
      </c>
      <c r="E26" s="7">
        <v>10781</v>
      </c>
      <c r="F26" s="7">
        <v>5250</v>
      </c>
      <c r="G26" s="7">
        <v>5531</v>
      </c>
      <c r="H26" s="7">
        <v>4127</v>
      </c>
      <c r="I26" s="7">
        <v>10639</v>
      </c>
      <c r="J26" s="7">
        <v>5221</v>
      </c>
      <c r="K26" s="7">
        <v>5418</v>
      </c>
      <c r="L26" s="7">
        <v>4281</v>
      </c>
      <c r="M26" s="7">
        <v>10574</v>
      </c>
      <c r="N26" s="7">
        <v>5180</v>
      </c>
      <c r="O26" s="7">
        <v>5394</v>
      </c>
    </row>
    <row r="27" spans="2:15" x14ac:dyDescent="0.2">
      <c r="B27" s="184"/>
      <c r="C27" s="62" t="s">
        <v>108</v>
      </c>
      <c r="D27" s="7">
        <v>1010</v>
      </c>
      <c r="E27" s="7">
        <v>2880</v>
      </c>
      <c r="F27" s="7">
        <v>1420</v>
      </c>
      <c r="G27" s="7">
        <v>1460</v>
      </c>
      <c r="H27" s="7">
        <v>1021</v>
      </c>
      <c r="I27" s="7">
        <v>2794</v>
      </c>
      <c r="J27" s="7">
        <v>1364</v>
      </c>
      <c r="K27" s="7">
        <v>1430</v>
      </c>
      <c r="L27" s="7">
        <v>1036</v>
      </c>
      <c r="M27" s="7">
        <v>2702</v>
      </c>
      <c r="N27" s="7">
        <v>1343</v>
      </c>
      <c r="O27" s="7">
        <v>1359</v>
      </c>
    </row>
    <row r="28" spans="2:15" x14ac:dyDescent="0.2">
      <c r="B28" s="184"/>
      <c r="C28" s="63" t="s">
        <v>109</v>
      </c>
      <c r="D28" s="23">
        <v>517</v>
      </c>
      <c r="E28" s="23">
        <v>1386</v>
      </c>
      <c r="F28" s="23">
        <v>625</v>
      </c>
      <c r="G28" s="23">
        <v>761</v>
      </c>
      <c r="H28" s="23">
        <v>527</v>
      </c>
      <c r="I28" s="23">
        <v>1364</v>
      </c>
      <c r="J28" s="23">
        <v>605</v>
      </c>
      <c r="K28" s="23">
        <v>759</v>
      </c>
      <c r="L28" s="23">
        <v>472</v>
      </c>
      <c r="M28" s="23">
        <v>1286</v>
      </c>
      <c r="N28" s="23">
        <v>559</v>
      </c>
      <c r="O28" s="23">
        <v>727</v>
      </c>
    </row>
    <row r="29" spans="2:15" x14ac:dyDescent="0.2">
      <c r="B29" s="184" t="s">
        <v>130</v>
      </c>
      <c r="C29" s="21" t="s">
        <v>127</v>
      </c>
      <c r="D29" s="7">
        <v>2362</v>
      </c>
      <c r="E29" s="7">
        <v>7023</v>
      </c>
      <c r="F29" s="7">
        <v>3361</v>
      </c>
      <c r="G29" s="7">
        <v>3662</v>
      </c>
      <c r="H29" s="7">
        <v>2473</v>
      </c>
      <c r="I29" s="7">
        <v>6877</v>
      </c>
      <c r="J29" s="7">
        <v>3309</v>
      </c>
      <c r="K29" s="7">
        <v>3568</v>
      </c>
      <c r="L29" s="7">
        <f>SUM(L30:L32)</f>
        <v>2425</v>
      </c>
      <c r="M29" s="7">
        <f t="shared" ref="M29:O29" si="4">SUM(M30:M32)</f>
        <v>6397</v>
      </c>
      <c r="N29" s="7">
        <f t="shared" si="4"/>
        <v>3085</v>
      </c>
      <c r="O29" s="7">
        <f t="shared" si="4"/>
        <v>3312</v>
      </c>
    </row>
    <row r="30" spans="2:15" x14ac:dyDescent="0.2">
      <c r="B30" s="184"/>
      <c r="C30" s="21" t="s">
        <v>110</v>
      </c>
      <c r="D30" s="7">
        <v>1124</v>
      </c>
      <c r="E30" s="7">
        <v>3266</v>
      </c>
      <c r="F30" s="7">
        <v>1566</v>
      </c>
      <c r="G30" s="7">
        <v>1700</v>
      </c>
      <c r="H30" s="7">
        <v>1144</v>
      </c>
      <c r="I30" s="7">
        <v>3092</v>
      </c>
      <c r="J30" s="7">
        <v>1483</v>
      </c>
      <c r="K30" s="7">
        <v>1609</v>
      </c>
      <c r="L30" s="7">
        <v>1121</v>
      </c>
      <c r="M30" s="7">
        <v>2867</v>
      </c>
      <c r="N30" s="7">
        <v>1379</v>
      </c>
      <c r="O30" s="7">
        <v>1488</v>
      </c>
    </row>
    <row r="31" spans="2:15" x14ac:dyDescent="0.2">
      <c r="B31" s="184"/>
      <c r="C31" s="21" t="s">
        <v>111</v>
      </c>
      <c r="D31" s="7">
        <v>561</v>
      </c>
      <c r="E31" s="7">
        <v>1724</v>
      </c>
      <c r="F31" s="7">
        <v>819</v>
      </c>
      <c r="G31" s="7">
        <v>905</v>
      </c>
      <c r="H31" s="7">
        <v>552</v>
      </c>
      <c r="I31" s="7">
        <v>1609</v>
      </c>
      <c r="J31" s="7">
        <v>768</v>
      </c>
      <c r="K31" s="7">
        <v>841</v>
      </c>
      <c r="L31" s="7">
        <v>525</v>
      </c>
      <c r="M31" s="7">
        <v>1443</v>
      </c>
      <c r="N31" s="7">
        <v>696</v>
      </c>
      <c r="O31" s="7">
        <v>747</v>
      </c>
    </row>
    <row r="32" spans="2:15" x14ac:dyDescent="0.2">
      <c r="B32" s="184"/>
      <c r="C32" s="76" t="s">
        <v>796</v>
      </c>
      <c r="D32" s="7">
        <v>677</v>
      </c>
      <c r="E32" s="23">
        <v>2033</v>
      </c>
      <c r="F32" s="7">
        <v>976</v>
      </c>
      <c r="G32" s="7">
        <v>1057</v>
      </c>
      <c r="H32" s="7">
        <v>777</v>
      </c>
      <c r="I32" s="7">
        <v>2176</v>
      </c>
      <c r="J32" s="7">
        <v>1058</v>
      </c>
      <c r="K32" s="7">
        <v>1118</v>
      </c>
      <c r="L32" s="7">
        <v>779</v>
      </c>
      <c r="M32" s="7">
        <v>2087</v>
      </c>
      <c r="N32" s="7">
        <v>1010</v>
      </c>
      <c r="O32" s="7">
        <v>1077</v>
      </c>
    </row>
    <row r="33" spans="2:15" x14ac:dyDescent="0.2">
      <c r="B33" s="184" t="s">
        <v>114</v>
      </c>
      <c r="C33" s="60" t="s">
        <v>93</v>
      </c>
      <c r="D33" s="61">
        <v>8204</v>
      </c>
      <c r="E33" s="7">
        <v>23554</v>
      </c>
      <c r="F33" s="61">
        <v>11413</v>
      </c>
      <c r="G33" s="61">
        <v>12141</v>
      </c>
      <c r="H33" s="61">
        <v>8261</v>
      </c>
      <c r="I33" s="61">
        <v>22244</v>
      </c>
      <c r="J33" s="61">
        <v>10849</v>
      </c>
      <c r="K33" s="61">
        <v>11395</v>
      </c>
      <c r="L33" s="61">
        <v>8172</v>
      </c>
      <c r="M33" s="61">
        <v>21091</v>
      </c>
      <c r="N33" s="61">
        <v>10297</v>
      </c>
      <c r="O33" s="61">
        <v>10794</v>
      </c>
    </row>
    <row r="34" spans="2:15" x14ac:dyDescent="0.2">
      <c r="B34" s="184"/>
      <c r="C34" s="62" t="s">
        <v>112</v>
      </c>
      <c r="D34" s="7">
        <v>508</v>
      </c>
      <c r="E34" s="7">
        <v>1678</v>
      </c>
      <c r="F34" s="7">
        <v>801</v>
      </c>
      <c r="G34" s="7">
        <v>877</v>
      </c>
      <c r="H34" s="7">
        <v>465</v>
      </c>
      <c r="I34" s="7">
        <v>1440</v>
      </c>
      <c r="J34" s="7">
        <v>700</v>
      </c>
      <c r="K34" s="7">
        <v>740</v>
      </c>
      <c r="L34" s="7">
        <v>410</v>
      </c>
      <c r="M34" s="7">
        <v>1220</v>
      </c>
      <c r="N34" s="7">
        <v>613</v>
      </c>
      <c r="O34" s="7">
        <v>607</v>
      </c>
    </row>
    <row r="35" spans="2:15" x14ac:dyDescent="0.2">
      <c r="B35" s="184"/>
      <c r="C35" s="62" t="s">
        <v>113</v>
      </c>
      <c r="D35" s="7">
        <v>550</v>
      </c>
      <c r="E35" s="7">
        <v>1640</v>
      </c>
      <c r="F35" s="7">
        <v>803</v>
      </c>
      <c r="G35" s="7">
        <v>837</v>
      </c>
      <c r="H35" s="7">
        <v>539</v>
      </c>
      <c r="I35" s="7">
        <v>1508</v>
      </c>
      <c r="J35" s="7">
        <v>734</v>
      </c>
      <c r="K35" s="7">
        <v>774</v>
      </c>
      <c r="L35" s="7">
        <v>530</v>
      </c>
      <c r="M35" s="7">
        <v>1395</v>
      </c>
      <c r="N35" s="7">
        <v>697</v>
      </c>
      <c r="O35" s="7">
        <v>698</v>
      </c>
    </row>
    <row r="36" spans="2:15" x14ac:dyDescent="0.2">
      <c r="B36" s="184"/>
      <c r="C36" s="62" t="s">
        <v>114</v>
      </c>
      <c r="D36" s="7">
        <v>2963</v>
      </c>
      <c r="E36" s="7">
        <v>8405</v>
      </c>
      <c r="F36" s="7">
        <v>3968</v>
      </c>
      <c r="G36" s="7">
        <v>4437</v>
      </c>
      <c r="H36" s="7">
        <v>3023</v>
      </c>
      <c r="I36" s="7">
        <v>7959</v>
      </c>
      <c r="J36" s="7">
        <v>3802</v>
      </c>
      <c r="K36" s="7">
        <v>4157</v>
      </c>
      <c r="L36" s="7">
        <v>2965</v>
      </c>
      <c r="M36" s="7">
        <v>7515</v>
      </c>
      <c r="N36" s="7">
        <v>3576</v>
      </c>
      <c r="O36" s="7">
        <v>3939</v>
      </c>
    </row>
    <row r="37" spans="2:15" x14ac:dyDescent="0.2">
      <c r="B37" s="184"/>
      <c r="C37" s="62" t="s">
        <v>115</v>
      </c>
      <c r="D37" s="7">
        <v>1591</v>
      </c>
      <c r="E37" s="7">
        <v>4637</v>
      </c>
      <c r="F37" s="7">
        <v>2293</v>
      </c>
      <c r="G37" s="7">
        <v>2344</v>
      </c>
      <c r="H37" s="7">
        <v>1643</v>
      </c>
      <c r="I37" s="7">
        <v>4541</v>
      </c>
      <c r="J37" s="7">
        <v>2257</v>
      </c>
      <c r="K37" s="7">
        <v>2284</v>
      </c>
      <c r="L37" s="7">
        <v>1659</v>
      </c>
      <c r="M37" s="7">
        <v>4346</v>
      </c>
      <c r="N37" s="7">
        <v>2151</v>
      </c>
      <c r="O37" s="7">
        <v>2195</v>
      </c>
    </row>
    <row r="38" spans="2:15" x14ac:dyDescent="0.2">
      <c r="B38" s="184"/>
      <c r="C38" s="62" t="s">
        <v>116</v>
      </c>
      <c r="D38" s="7">
        <v>1203</v>
      </c>
      <c r="E38" s="7">
        <v>3268</v>
      </c>
      <c r="F38" s="7">
        <v>1624</v>
      </c>
      <c r="G38" s="7">
        <v>1644</v>
      </c>
      <c r="H38" s="7">
        <v>1205</v>
      </c>
      <c r="I38" s="7">
        <v>3113</v>
      </c>
      <c r="J38" s="7">
        <v>1535</v>
      </c>
      <c r="K38" s="7">
        <v>1578</v>
      </c>
      <c r="L38" s="7">
        <v>1217</v>
      </c>
      <c r="M38" s="7">
        <v>2988</v>
      </c>
      <c r="N38" s="7">
        <v>1480</v>
      </c>
      <c r="O38" s="7">
        <v>1508</v>
      </c>
    </row>
    <row r="39" spans="2:15" x14ac:dyDescent="0.2">
      <c r="B39" s="184"/>
      <c r="C39" s="63" t="s">
        <v>117</v>
      </c>
      <c r="D39" s="23">
        <v>1389</v>
      </c>
      <c r="E39" s="23">
        <v>3926</v>
      </c>
      <c r="F39" s="23">
        <v>1924</v>
      </c>
      <c r="G39" s="23">
        <v>2002</v>
      </c>
      <c r="H39" s="23">
        <v>1386</v>
      </c>
      <c r="I39" s="23">
        <v>3683</v>
      </c>
      <c r="J39" s="23">
        <v>1821</v>
      </c>
      <c r="K39" s="23">
        <v>1862</v>
      </c>
      <c r="L39" s="23">
        <v>1391</v>
      </c>
      <c r="M39" s="23">
        <v>3627</v>
      </c>
      <c r="N39" s="23">
        <v>1780</v>
      </c>
      <c r="O39" s="23">
        <v>1847</v>
      </c>
    </row>
    <row r="40" spans="2:15" x14ac:dyDescent="0.2">
      <c r="B40" s="184" t="s">
        <v>131</v>
      </c>
      <c r="C40" s="21" t="s">
        <v>127</v>
      </c>
      <c r="D40" s="7">
        <v>3544</v>
      </c>
      <c r="E40" s="7">
        <v>10615</v>
      </c>
      <c r="F40" s="7">
        <v>5218</v>
      </c>
      <c r="G40" s="7">
        <v>5397</v>
      </c>
      <c r="H40" s="7">
        <v>3529</v>
      </c>
      <c r="I40" s="7">
        <v>9918</v>
      </c>
      <c r="J40" s="7">
        <v>4854</v>
      </c>
      <c r="K40" s="7">
        <v>5064</v>
      </c>
      <c r="L40" s="7">
        <v>3469</v>
      </c>
      <c r="M40" s="7">
        <v>9339</v>
      </c>
      <c r="N40" s="7">
        <v>4629</v>
      </c>
      <c r="O40" s="7">
        <v>4710</v>
      </c>
    </row>
    <row r="41" spans="2:15" x14ac:dyDescent="0.2">
      <c r="B41" s="184"/>
      <c r="C41" s="21" t="s">
        <v>118</v>
      </c>
      <c r="D41" s="7">
        <v>1364</v>
      </c>
      <c r="E41" s="7">
        <v>3967</v>
      </c>
      <c r="F41" s="7">
        <v>1941</v>
      </c>
      <c r="G41" s="7">
        <v>2026</v>
      </c>
      <c r="H41" s="7">
        <v>1274</v>
      </c>
      <c r="I41" s="7">
        <v>3637</v>
      </c>
      <c r="J41" s="7">
        <v>1786</v>
      </c>
      <c r="K41" s="7">
        <v>1851</v>
      </c>
      <c r="L41" s="7">
        <v>1247</v>
      </c>
      <c r="M41" s="7">
        <v>3374</v>
      </c>
      <c r="N41" s="7">
        <v>1686</v>
      </c>
      <c r="O41" s="7">
        <v>1688</v>
      </c>
    </row>
    <row r="42" spans="2:15" x14ac:dyDescent="0.2">
      <c r="B42" s="184"/>
      <c r="C42" s="21" t="s">
        <v>119</v>
      </c>
      <c r="D42" s="7">
        <v>791</v>
      </c>
      <c r="E42" s="7">
        <v>2446</v>
      </c>
      <c r="F42" s="7">
        <v>1212</v>
      </c>
      <c r="G42" s="7">
        <v>1234</v>
      </c>
      <c r="H42" s="7">
        <v>794</v>
      </c>
      <c r="I42" s="7">
        <v>2231</v>
      </c>
      <c r="J42" s="7">
        <v>1097</v>
      </c>
      <c r="K42" s="7">
        <v>1134</v>
      </c>
      <c r="L42" s="7">
        <v>753</v>
      </c>
      <c r="M42" s="7">
        <v>1995</v>
      </c>
      <c r="N42" s="7">
        <v>994</v>
      </c>
      <c r="O42" s="7">
        <v>1001</v>
      </c>
    </row>
    <row r="43" spans="2:15" x14ac:dyDescent="0.2">
      <c r="B43" s="184"/>
      <c r="C43" s="21" t="s">
        <v>120</v>
      </c>
      <c r="D43" s="7">
        <v>1389</v>
      </c>
      <c r="E43" s="23">
        <v>4202</v>
      </c>
      <c r="F43" s="23">
        <v>2065</v>
      </c>
      <c r="G43" s="23">
        <v>2137</v>
      </c>
      <c r="H43" s="23">
        <v>1461</v>
      </c>
      <c r="I43" s="23">
        <v>4050</v>
      </c>
      <c r="J43" s="23">
        <v>1971</v>
      </c>
      <c r="K43" s="23">
        <v>2079</v>
      </c>
      <c r="L43" s="23">
        <v>1469</v>
      </c>
      <c r="M43" s="7">
        <v>3970</v>
      </c>
      <c r="N43" s="7">
        <v>1949</v>
      </c>
      <c r="O43" s="7">
        <v>2021</v>
      </c>
    </row>
    <row r="44" spans="2:15" x14ac:dyDescent="0.2">
      <c r="B44" s="184" t="s">
        <v>132</v>
      </c>
      <c r="C44" s="60" t="s">
        <v>93</v>
      </c>
      <c r="D44" s="61">
        <v>1284</v>
      </c>
      <c r="E44" s="61">
        <v>3786</v>
      </c>
      <c r="F44" s="61">
        <v>1824</v>
      </c>
      <c r="G44" s="61">
        <v>1962</v>
      </c>
      <c r="H44" s="61">
        <v>1269</v>
      </c>
      <c r="I44" s="61">
        <v>3473</v>
      </c>
      <c r="J44" s="61">
        <v>1696</v>
      </c>
      <c r="K44" s="61">
        <v>1777</v>
      </c>
      <c r="L44" s="61">
        <v>1227</v>
      </c>
      <c r="M44" s="61">
        <v>3159</v>
      </c>
      <c r="N44" s="61">
        <v>1557</v>
      </c>
      <c r="O44" s="61">
        <v>1602</v>
      </c>
    </row>
    <row r="45" spans="2:15" x14ac:dyDescent="0.2">
      <c r="B45" s="184"/>
      <c r="C45" s="62" t="s">
        <v>121</v>
      </c>
      <c r="D45" s="7">
        <v>115</v>
      </c>
      <c r="E45" s="7">
        <v>355</v>
      </c>
      <c r="F45" s="7">
        <v>173</v>
      </c>
      <c r="G45" s="7">
        <v>182</v>
      </c>
      <c r="H45" s="7">
        <v>133</v>
      </c>
      <c r="I45" s="7">
        <v>342</v>
      </c>
      <c r="J45" s="7">
        <v>166</v>
      </c>
      <c r="K45" s="7">
        <v>176</v>
      </c>
      <c r="L45" s="7">
        <v>119</v>
      </c>
      <c r="M45" s="7">
        <v>312</v>
      </c>
      <c r="N45" s="7">
        <v>155</v>
      </c>
      <c r="O45" s="7">
        <v>157</v>
      </c>
    </row>
    <row r="46" spans="2:15" x14ac:dyDescent="0.2">
      <c r="B46" s="184"/>
      <c r="C46" s="62" t="s">
        <v>122</v>
      </c>
      <c r="D46" s="7">
        <v>173</v>
      </c>
      <c r="E46" s="7">
        <v>521</v>
      </c>
      <c r="F46" s="7">
        <v>236</v>
      </c>
      <c r="G46" s="7">
        <v>285</v>
      </c>
      <c r="H46" s="7">
        <v>162</v>
      </c>
      <c r="I46" s="7">
        <v>448</v>
      </c>
      <c r="J46" s="7">
        <v>213</v>
      </c>
      <c r="K46" s="7">
        <v>235</v>
      </c>
      <c r="L46" s="7">
        <v>171</v>
      </c>
      <c r="M46" s="7">
        <v>421</v>
      </c>
      <c r="N46" s="7">
        <v>210</v>
      </c>
      <c r="O46" s="7">
        <v>211</v>
      </c>
    </row>
    <row r="47" spans="2:15" x14ac:dyDescent="0.2">
      <c r="B47" s="184"/>
      <c r="C47" s="62" t="s">
        <v>123</v>
      </c>
      <c r="D47" s="7">
        <v>368</v>
      </c>
      <c r="E47" s="7">
        <v>1135</v>
      </c>
      <c r="F47" s="7">
        <v>531</v>
      </c>
      <c r="G47" s="7">
        <v>604</v>
      </c>
      <c r="H47" s="7">
        <v>354</v>
      </c>
      <c r="I47" s="7">
        <v>1062</v>
      </c>
      <c r="J47" s="7">
        <v>507</v>
      </c>
      <c r="K47" s="7">
        <v>555</v>
      </c>
      <c r="L47" s="7">
        <v>342</v>
      </c>
      <c r="M47" s="7">
        <v>980</v>
      </c>
      <c r="N47" s="7">
        <v>479</v>
      </c>
      <c r="O47" s="7">
        <v>501</v>
      </c>
    </row>
    <row r="48" spans="2:15" x14ac:dyDescent="0.2">
      <c r="B48" s="184"/>
      <c r="C48" s="62" t="s">
        <v>124</v>
      </c>
      <c r="D48" s="7">
        <v>218</v>
      </c>
      <c r="E48" s="7">
        <v>681</v>
      </c>
      <c r="F48" s="7">
        <v>329</v>
      </c>
      <c r="G48" s="7">
        <v>352</v>
      </c>
      <c r="H48" s="7">
        <v>220</v>
      </c>
      <c r="I48" s="7">
        <v>635</v>
      </c>
      <c r="J48" s="7">
        <v>305</v>
      </c>
      <c r="K48" s="7">
        <v>330</v>
      </c>
      <c r="L48" s="7">
        <v>218</v>
      </c>
      <c r="M48" s="7">
        <v>576</v>
      </c>
      <c r="N48" s="7">
        <v>272</v>
      </c>
      <c r="O48" s="7">
        <v>304</v>
      </c>
    </row>
    <row r="49" spans="2:15" x14ac:dyDescent="0.2">
      <c r="B49" s="184"/>
      <c r="C49" s="62" t="s">
        <v>797</v>
      </c>
      <c r="D49" s="7">
        <v>71</v>
      </c>
      <c r="E49" s="7">
        <v>187</v>
      </c>
      <c r="F49" s="7">
        <v>90</v>
      </c>
      <c r="G49" s="7">
        <v>97</v>
      </c>
      <c r="H49" s="7">
        <v>68</v>
      </c>
      <c r="I49" s="7">
        <v>170</v>
      </c>
      <c r="J49" s="7">
        <v>87</v>
      </c>
      <c r="K49" s="7">
        <v>83</v>
      </c>
      <c r="L49" s="7">
        <v>72</v>
      </c>
      <c r="M49" s="7">
        <v>158</v>
      </c>
      <c r="N49" s="7">
        <v>79</v>
      </c>
      <c r="O49" s="7">
        <v>79</v>
      </c>
    </row>
    <row r="50" spans="2:15" x14ac:dyDescent="0.2">
      <c r="B50" s="184"/>
      <c r="C50" s="62" t="s">
        <v>798</v>
      </c>
      <c r="D50" s="7">
        <v>186</v>
      </c>
      <c r="E50" s="7">
        <v>490</v>
      </c>
      <c r="F50" s="7">
        <v>255</v>
      </c>
      <c r="G50" s="7">
        <v>235</v>
      </c>
      <c r="H50" s="7">
        <v>179</v>
      </c>
      <c r="I50" s="7">
        <v>449</v>
      </c>
      <c r="J50" s="7">
        <v>232</v>
      </c>
      <c r="K50" s="7">
        <v>217</v>
      </c>
      <c r="L50" s="7">
        <v>162</v>
      </c>
      <c r="M50" s="7">
        <v>385</v>
      </c>
      <c r="N50" s="7">
        <v>199</v>
      </c>
      <c r="O50" s="7">
        <v>186</v>
      </c>
    </row>
    <row r="51" spans="2:15" x14ac:dyDescent="0.2">
      <c r="B51" s="184"/>
      <c r="C51" s="62" t="s">
        <v>125</v>
      </c>
      <c r="D51" s="7">
        <v>92</v>
      </c>
      <c r="E51" s="7">
        <v>258</v>
      </c>
      <c r="F51" s="7">
        <v>128</v>
      </c>
      <c r="G51" s="7">
        <v>130</v>
      </c>
      <c r="H51" s="7">
        <v>96</v>
      </c>
      <c r="I51" s="7">
        <v>237</v>
      </c>
      <c r="J51" s="7">
        <v>120</v>
      </c>
      <c r="K51" s="7">
        <v>117</v>
      </c>
      <c r="L51" s="7">
        <v>92</v>
      </c>
      <c r="M51" s="7">
        <v>225</v>
      </c>
      <c r="N51" s="7">
        <v>113</v>
      </c>
      <c r="O51" s="7">
        <v>112</v>
      </c>
    </row>
    <row r="52" spans="2:15" ht="13.8" thickBot="1" x14ac:dyDescent="0.25">
      <c r="B52" s="185"/>
      <c r="C52" s="64" t="s">
        <v>126</v>
      </c>
      <c r="D52" s="9">
        <v>61</v>
      </c>
      <c r="E52" s="9">
        <v>159</v>
      </c>
      <c r="F52" s="9">
        <v>82</v>
      </c>
      <c r="G52" s="9">
        <v>77</v>
      </c>
      <c r="H52" s="9">
        <v>57</v>
      </c>
      <c r="I52" s="9">
        <v>130</v>
      </c>
      <c r="J52" s="9">
        <v>66</v>
      </c>
      <c r="K52" s="9">
        <v>64</v>
      </c>
      <c r="L52" s="9">
        <v>51</v>
      </c>
      <c r="M52" s="9">
        <v>102</v>
      </c>
      <c r="N52" s="9">
        <v>50</v>
      </c>
      <c r="O52" s="9">
        <v>52</v>
      </c>
    </row>
    <row r="53" spans="2:15" x14ac:dyDescent="0.2">
      <c r="B53" s="2" t="s">
        <v>133</v>
      </c>
    </row>
  </sheetData>
  <mergeCells count="18">
    <mergeCell ref="H5:H6"/>
    <mergeCell ref="I5:K5"/>
    <mergeCell ref="L4:O4"/>
    <mergeCell ref="L5:L6"/>
    <mergeCell ref="M5:O5"/>
    <mergeCell ref="B40:B43"/>
    <mergeCell ref="B44:B52"/>
    <mergeCell ref="B8:C8"/>
    <mergeCell ref="B9:B20"/>
    <mergeCell ref="B21:B23"/>
    <mergeCell ref="B24:B28"/>
    <mergeCell ref="B29:B32"/>
    <mergeCell ref="B33:B39"/>
    <mergeCell ref="B4:C6"/>
    <mergeCell ref="D4:G4"/>
    <mergeCell ref="D5:D6"/>
    <mergeCell ref="E5:G5"/>
    <mergeCell ref="H4:K4"/>
  </mergeCells>
  <phoneticPr fontId="4"/>
  <pageMargins left="0.7" right="0.7" top="0.75" bottom="0.75" header="0.3" footer="0.3"/>
  <ignoredErrors>
    <ignoredError sqref="L29:O2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CCFFCC"/>
    <pageSetUpPr fitToPage="1"/>
  </sheetPr>
  <dimension ref="B2:N154"/>
  <sheetViews>
    <sheetView topLeftCell="A7" zoomScaleSheetLayoutView="100" workbookViewId="0">
      <selection activeCell="B34" sqref="B34:N61"/>
    </sheetView>
  </sheetViews>
  <sheetFormatPr defaultColWidth="2.6640625" defaultRowHeight="13.2" x14ac:dyDescent="0.2"/>
  <cols>
    <col min="1" max="1" width="2.6640625" style="2"/>
    <col min="2" max="2" width="10.44140625" style="2" bestFit="1" customWidth="1"/>
    <col min="3" max="3" width="8.109375" style="2" customWidth="1"/>
    <col min="4" max="4" width="7.109375" style="2" bestFit="1" customWidth="1"/>
    <col min="5" max="5" width="7.109375" style="2" customWidth="1"/>
    <col min="6" max="6" width="8.109375" style="2" customWidth="1"/>
    <col min="7" max="7" width="7.109375" style="2" bestFit="1" customWidth="1"/>
    <col min="8" max="8" width="7.109375" style="2" customWidth="1"/>
    <col min="9" max="9" width="8.109375" style="2" customWidth="1"/>
    <col min="10" max="10" width="7.109375" style="2" bestFit="1" customWidth="1"/>
    <col min="11" max="11" width="7.109375" style="2" customWidth="1"/>
    <col min="12" max="14" width="6.109375" style="2" customWidth="1"/>
    <col min="15" max="16384" width="2.6640625" style="2"/>
  </cols>
  <sheetData>
    <row r="2" spans="2:14" x14ac:dyDescent="0.2">
      <c r="B2" s="1" t="s">
        <v>778</v>
      </c>
      <c r="N2" s="3"/>
    </row>
    <row r="3" spans="2:14" ht="20.100000000000001" customHeight="1" thickBot="1" x14ac:dyDescent="0.25">
      <c r="B3" s="26" t="s">
        <v>134</v>
      </c>
      <c r="D3" s="3"/>
      <c r="N3" s="3" t="s">
        <v>11</v>
      </c>
    </row>
    <row r="4" spans="2:14" x14ac:dyDescent="0.2">
      <c r="B4" s="175" t="s">
        <v>135</v>
      </c>
      <c r="C4" s="181" t="s">
        <v>50</v>
      </c>
      <c r="D4" s="194"/>
      <c r="E4" s="195"/>
      <c r="F4" s="181" t="s">
        <v>780</v>
      </c>
      <c r="G4" s="194"/>
      <c r="H4" s="195"/>
      <c r="I4" s="181" t="s">
        <v>884</v>
      </c>
      <c r="J4" s="194"/>
      <c r="K4" s="195"/>
      <c r="L4" s="193" t="s">
        <v>777</v>
      </c>
      <c r="M4" s="193"/>
      <c r="N4" s="193"/>
    </row>
    <row r="5" spans="2:14" x14ac:dyDescent="0.2">
      <c r="B5" s="177"/>
      <c r="C5" s="12" t="s">
        <v>94</v>
      </c>
      <c r="D5" s="18" t="s">
        <v>62</v>
      </c>
      <c r="E5" s="18" t="s">
        <v>63</v>
      </c>
      <c r="F5" s="12" t="s">
        <v>94</v>
      </c>
      <c r="G5" s="18" t="s">
        <v>62</v>
      </c>
      <c r="H5" s="18" t="s">
        <v>63</v>
      </c>
      <c r="I5" s="12" t="s">
        <v>94</v>
      </c>
      <c r="J5" s="18" t="s">
        <v>62</v>
      </c>
      <c r="K5" s="18" t="s">
        <v>63</v>
      </c>
      <c r="L5" s="18" t="s">
        <v>885</v>
      </c>
      <c r="M5" s="12" t="s">
        <v>886</v>
      </c>
      <c r="N5" s="19" t="s">
        <v>887</v>
      </c>
    </row>
    <row r="6" spans="2:14" x14ac:dyDescent="0.2">
      <c r="B6" s="4"/>
      <c r="C6" s="5" t="s">
        <v>69</v>
      </c>
      <c r="D6" s="5" t="s">
        <v>69</v>
      </c>
      <c r="E6" s="5" t="s">
        <v>69</v>
      </c>
      <c r="F6" s="5" t="s">
        <v>69</v>
      </c>
      <c r="G6" s="5" t="s">
        <v>69</v>
      </c>
      <c r="H6" s="5" t="s">
        <v>69</v>
      </c>
      <c r="I6" s="5" t="s">
        <v>69</v>
      </c>
      <c r="J6" s="5" t="s">
        <v>69</v>
      </c>
      <c r="K6" s="40" t="s">
        <v>69</v>
      </c>
      <c r="L6" s="5" t="s">
        <v>172</v>
      </c>
      <c r="M6" s="5" t="s">
        <v>172</v>
      </c>
      <c r="N6" s="5" t="s">
        <v>172</v>
      </c>
    </row>
    <row r="7" spans="2:14" x14ac:dyDescent="0.2">
      <c r="B7" s="69" t="s">
        <v>136</v>
      </c>
      <c r="C7" s="7">
        <v>159597</v>
      </c>
      <c r="D7" s="7">
        <v>77589</v>
      </c>
      <c r="E7" s="7">
        <v>82008</v>
      </c>
      <c r="F7" s="7">
        <v>156827</v>
      </c>
      <c r="G7" s="7">
        <v>76776</v>
      </c>
      <c r="H7" s="7">
        <v>80051</v>
      </c>
      <c r="I7" s="7">
        <f>SUM(J7:K7)</f>
        <v>154055</v>
      </c>
      <c r="J7" s="7">
        <f>SUM(J8:J29)</f>
        <v>75365</v>
      </c>
      <c r="K7" s="41">
        <f>SUM(K8:K29)</f>
        <v>78690</v>
      </c>
      <c r="L7" s="13">
        <v>100</v>
      </c>
      <c r="M7" s="13">
        <v>100</v>
      </c>
      <c r="N7" s="13">
        <v>100</v>
      </c>
    </row>
    <row r="8" spans="2:14" x14ac:dyDescent="0.2">
      <c r="B8" s="10" t="s">
        <v>154</v>
      </c>
      <c r="C8" s="7">
        <v>6626</v>
      </c>
      <c r="D8" s="7">
        <v>3406</v>
      </c>
      <c r="E8" s="7">
        <v>3220</v>
      </c>
      <c r="F8" s="7">
        <v>6022</v>
      </c>
      <c r="G8" s="7">
        <v>3097</v>
      </c>
      <c r="H8" s="7">
        <v>2925</v>
      </c>
      <c r="I8" s="7">
        <f t="shared" ref="I8:I29" si="0">SUM(J8:K8)</f>
        <v>5271</v>
      </c>
      <c r="J8" s="7">
        <v>2688</v>
      </c>
      <c r="K8" s="41">
        <v>2583</v>
      </c>
      <c r="L8" s="13">
        <v>4.1517071122890785</v>
      </c>
      <c r="M8" s="13">
        <v>3.839900017216423</v>
      </c>
      <c r="N8" s="2">
        <v>3.4215053065463632</v>
      </c>
    </row>
    <row r="9" spans="2:14" x14ac:dyDescent="0.2">
      <c r="B9" s="10" t="s">
        <v>155</v>
      </c>
      <c r="C9" s="7">
        <v>7499</v>
      </c>
      <c r="D9" s="7">
        <v>3759</v>
      </c>
      <c r="E9" s="7">
        <v>3740</v>
      </c>
      <c r="F9" s="7">
        <v>6658</v>
      </c>
      <c r="G9" s="7">
        <v>3430</v>
      </c>
      <c r="H9" s="7">
        <v>3228</v>
      </c>
      <c r="I9" s="7">
        <f t="shared" si="0"/>
        <v>6311</v>
      </c>
      <c r="J9" s="7">
        <v>3222</v>
      </c>
      <c r="K9" s="41">
        <v>3089</v>
      </c>
      <c r="L9" s="13">
        <v>4.6987098754989134</v>
      </c>
      <c r="M9" s="13">
        <v>4.2454424301937808</v>
      </c>
      <c r="N9" s="13">
        <v>4.0965888805945925</v>
      </c>
    </row>
    <row r="10" spans="2:14" x14ac:dyDescent="0.2">
      <c r="B10" s="10" t="s">
        <v>152</v>
      </c>
      <c r="C10" s="7">
        <v>7791</v>
      </c>
      <c r="D10" s="7">
        <v>4010</v>
      </c>
      <c r="E10" s="7">
        <v>3781</v>
      </c>
      <c r="F10" s="7">
        <v>7470</v>
      </c>
      <c r="G10" s="7">
        <v>3763</v>
      </c>
      <c r="H10" s="7">
        <v>3707</v>
      </c>
      <c r="I10" s="7">
        <f t="shared" si="0"/>
        <v>6756</v>
      </c>
      <c r="J10" s="7">
        <v>3451</v>
      </c>
      <c r="K10" s="41">
        <v>3305</v>
      </c>
      <c r="L10" s="13">
        <v>4.8816707080960171</v>
      </c>
      <c r="M10" s="13">
        <v>4.7632104165736768</v>
      </c>
      <c r="N10" s="13">
        <v>4.3854467560286912</v>
      </c>
    </row>
    <row r="11" spans="2:14" x14ac:dyDescent="0.2">
      <c r="B11" s="10" t="s">
        <v>137</v>
      </c>
      <c r="C11" s="7">
        <v>7569</v>
      </c>
      <c r="D11" s="7">
        <v>3921</v>
      </c>
      <c r="E11" s="7">
        <v>3648</v>
      </c>
      <c r="F11" s="7">
        <v>7429</v>
      </c>
      <c r="G11" s="7">
        <v>3832</v>
      </c>
      <c r="H11" s="7">
        <v>3597</v>
      </c>
      <c r="I11" s="7">
        <f t="shared" si="0"/>
        <v>7236</v>
      </c>
      <c r="J11" s="7">
        <v>3645</v>
      </c>
      <c r="K11" s="41">
        <v>3591</v>
      </c>
      <c r="L11" s="13">
        <v>4.7425703490667122</v>
      </c>
      <c r="M11" s="13">
        <v>4.7370669591333128</v>
      </c>
      <c r="N11" s="13">
        <v>4.6970237902047973</v>
      </c>
    </row>
    <row r="12" spans="2:14" x14ac:dyDescent="0.2">
      <c r="B12" s="10" t="s">
        <v>138</v>
      </c>
      <c r="C12" s="7">
        <v>7206</v>
      </c>
      <c r="D12" s="7">
        <v>3845</v>
      </c>
      <c r="E12" s="7">
        <v>3361</v>
      </c>
      <c r="F12" s="7">
        <v>6830</v>
      </c>
      <c r="G12" s="7">
        <v>3686</v>
      </c>
      <c r="H12" s="7">
        <v>3144</v>
      </c>
      <c r="I12" s="7">
        <f t="shared" si="0"/>
        <v>6865</v>
      </c>
      <c r="J12" s="7">
        <v>3669</v>
      </c>
      <c r="K12" s="41">
        <v>3196</v>
      </c>
      <c r="L12" s="13">
        <v>4.5151224647079831</v>
      </c>
      <c r="M12" s="13">
        <v>4.3551174223826257</v>
      </c>
      <c r="N12" s="13">
        <v>4.4562007075395149</v>
      </c>
    </row>
    <row r="13" spans="2:14" x14ac:dyDescent="0.2">
      <c r="B13" s="10" t="s">
        <v>139</v>
      </c>
      <c r="C13" s="7">
        <v>7602</v>
      </c>
      <c r="D13" s="7">
        <v>3870</v>
      </c>
      <c r="E13" s="7">
        <v>3732</v>
      </c>
      <c r="F13" s="7">
        <v>7217</v>
      </c>
      <c r="G13" s="7">
        <v>3753</v>
      </c>
      <c r="H13" s="7">
        <v>3464</v>
      </c>
      <c r="I13" s="7">
        <f t="shared" si="0"/>
        <v>6596</v>
      </c>
      <c r="J13" s="7">
        <v>3549</v>
      </c>
      <c r="K13" s="41">
        <v>3047</v>
      </c>
      <c r="L13" s="13">
        <v>4.7632474294629601</v>
      </c>
      <c r="M13" s="13">
        <v>4.6018861548075263</v>
      </c>
      <c r="N13" s="13">
        <v>4.2815877446366555</v>
      </c>
    </row>
    <row r="14" spans="2:14" x14ac:dyDescent="0.2">
      <c r="B14" s="10" t="s">
        <v>140</v>
      </c>
      <c r="C14" s="7">
        <v>9351</v>
      </c>
      <c r="D14" s="7">
        <v>4763</v>
      </c>
      <c r="E14" s="7">
        <v>4588</v>
      </c>
      <c r="F14" s="7">
        <v>7798</v>
      </c>
      <c r="G14" s="7">
        <v>3963</v>
      </c>
      <c r="H14" s="7">
        <v>3835</v>
      </c>
      <c r="I14" s="7">
        <f t="shared" si="0"/>
        <v>7457</v>
      </c>
      <c r="J14" s="7">
        <v>3834</v>
      </c>
      <c r="K14" s="41">
        <v>3623</v>
      </c>
      <c r="L14" s="13">
        <v>5.8591326904641061</v>
      </c>
      <c r="M14" s="13">
        <v>4.9723580760965902</v>
      </c>
      <c r="N14" s="13">
        <v>4.8404790496900452</v>
      </c>
    </row>
    <row r="15" spans="2:14" x14ac:dyDescent="0.2">
      <c r="B15" s="10" t="s">
        <v>141</v>
      </c>
      <c r="C15" s="7">
        <v>11215</v>
      </c>
      <c r="D15" s="7">
        <v>5825</v>
      </c>
      <c r="E15" s="7">
        <v>5390</v>
      </c>
      <c r="F15" s="7">
        <v>9483</v>
      </c>
      <c r="G15" s="7">
        <v>4826</v>
      </c>
      <c r="H15" s="7">
        <v>4657</v>
      </c>
      <c r="I15" s="7">
        <f t="shared" si="0"/>
        <v>7991</v>
      </c>
      <c r="J15" s="7">
        <v>4047</v>
      </c>
      <c r="K15" s="41">
        <v>3944</v>
      </c>
      <c r="L15" s="13">
        <v>7.0270744437552084</v>
      </c>
      <c r="M15" s="13">
        <v>6.0467904123652172</v>
      </c>
      <c r="N15" s="13">
        <v>5.1871085002109636</v>
      </c>
    </row>
    <row r="16" spans="2:14" x14ac:dyDescent="0.2">
      <c r="B16" s="10" t="s">
        <v>142</v>
      </c>
      <c r="C16" s="7">
        <v>10219</v>
      </c>
      <c r="D16" s="7">
        <v>5154</v>
      </c>
      <c r="E16" s="7">
        <v>5065</v>
      </c>
      <c r="F16" s="7">
        <v>11358</v>
      </c>
      <c r="G16" s="7">
        <v>5878</v>
      </c>
      <c r="H16" s="7">
        <v>5480</v>
      </c>
      <c r="I16" s="7">
        <f t="shared" si="0"/>
        <v>9720</v>
      </c>
      <c r="J16" s="7">
        <v>4906</v>
      </c>
      <c r="K16" s="41">
        <v>4814</v>
      </c>
      <c r="L16" s="13">
        <v>6.4030025627048124</v>
      </c>
      <c r="M16" s="13">
        <v>7.2423753562843123</v>
      </c>
      <c r="N16" s="13">
        <v>6.3094349420661455</v>
      </c>
    </row>
    <row r="17" spans="2:14" x14ac:dyDescent="0.2">
      <c r="B17" s="10" t="s">
        <v>143</v>
      </c>
      <c r="C17" s="7">
        <v>9691</v>
      </c>
      <c r="D17" s="7">
        <v>4743</v>
      </c>
      <c r="E17" s="7">
        <v>4948</v>
      </c>
      <c r="F17" s="7">
        <v>10279</v>
      </c>
      <c r="G17" s="7">
        <v>5178</v>
      </c>
      <c r="H17" s="7">
        <v>5101</v>
      </c>
      <c r="I17" s="7">
        <f t="shared" si="0"/>
        <v>11401</v>
      </c>
      <c r="J17" s="7">
        <v>5881</v>
      </c>
      <c r="K17" s="41">
        <v>5520</v>
      </c>
      <c r="L17" s="13">
        <v>6.0721692763648436</v>
      </c>
      <c r="M17" s="13">
        <v>6.5543560738903386</v>
      </c>
      <c r="N17" s="13">
        <v>7.4006036805037159</v>
      </c>
    </row>
    <row r="18" spans="2:14" x14ac:dyDescent="0.2">
      <c r="B18" s="10" t="s">
        <v>144</v>
      </c>
      <c r="C18" s="7">
        <v>9403</v>
      </c>
      <c r="D18" s="7">
        <v>4662</v>
      </c>
      <c r="E18" s="7">
        <v>4741</v>
      </c>
      <c r="F18" s="7">
        <v>9708</v>
      </c>
      <c r="G18" s="7">
        <v>4804</v>
      </c>
      <c r="H18" s="7">
        <v>4904</v>
      </c>
      <c r="I18" s="7">
        <f t="shared" si="0"/>
        <v>10252</v>
      </c>
      <c r="J18" s="7">
        <v>5126</v>
      </c>
      <c r="K18" s="41">
        <v>5126</v>
      </c>
      <c r="L18" s="13">
        <v>5.8917147565430428</v>
      </c>
      <c r="M18" s="13">
        <v>6.1902606056355092</v>
      </c>
      <c r="N18" s="13">
        <v>6.6547661549446619</v>
      </c>
    </row>
    <row r="19" spans="2:14" x14ac:dyDescent="0.2">
      <c r="B19" s="10" t="s">
        <v>145</v>
      </c>
      <c r="C19" s="7">
        <v>10544</v>
      </c>
      <c r="D19" s="7">
        <v>5231</v>
      </c>
      <c r="E19" s="7">
        <v>5313</v>
      </c>
      <c r="F19" s="7">
        <v>9347</v>
      </c>
      <c r="G19" s="7">
        <v>4639</v>
      </c>
      <c r="H19" s="7">
        <v>4708</v>
      </c>
      <c r="I19" s="7">
        <f t="shared" si="0"/>
        <v>9615</v>
      </c>
      <c r="J19" s="7">
        <v>4718</v>
      </c>
      <c r="K19" s="41">
        <v>4897</v>
      </c>
      <c r="L19" s="13">
        <v>6.6066404756981649</v>
      </c>
      <c r="M19" s="13">
        <v>5.9600706510996195</v>
      </c>
      <c r="N19" s="13">
        <v>6.2412774658401222</v>
      </c>
    </row>
    <row r="20" spans="2:14" x14ac:dyDescent="0.2">
      <c r="B20" s="10" t="s">
        <v>146</v>
      </c>
      <c r="C20" s="7">
        <v>12402</v>
      </c>
      <c r="D20" s="7">
        <v>6088</v>
      </c>
      <c r="E20" s="7">
        <v>6314</v>
      </c>
      <c r="F20" s="7">
        <v>10477</v>
      </c>
      <c r="G20" s="7">
        <v>5202</v>
      </c>
      <c r="H20" s="7">
        <v>5275</v>
      </c>
      <c r="I20" s="7">
        <f t="shared" si="0"/>
        <v>9277</v>
      </c>
      <c r="J20" s="7">
        <v>4639</v>
      </c>
      <c r="K20" s="41">
        <v>4638</v>
      </c>
      <c r="L20" s="13">
        <v>7.7708227598263129</v>
      </c>
      <c r="M20" s="13">
        <v>6.6806098439681936</v>
      </c>
      <c r="N20" s="13">
        <v>6.0218753042744471</v>
      </c>
    </row>
    <row r="21" spans="2:14" x14ac:dyDescent="0.2">
      <c r="B21" s="10" t="s">
        <v>147</v>
      </c>
      <c r="C21" s="7">
        <v>10600</v>
      </c>
      <c r="D21" s="7">
        <v>5185</v>
      </c>
      <c r="E21" s="7">
        <v>5415</v>
      </c>
      <c r="F21" s="7">
        <v>12061</v>
      </c>
      <c r="G21" s="7">
        <v>5892</v>
      </c>
      <c r="H21" s="7">
        <v>6169</v>
      </c>
      <c r="I21" s="7">
        <f t="shared" si="0"/>
        <v>10156</v>
      </c>
      <c r="J21" s="7">
        <v>4983</v>
      </c>
      <c r="K21" s="41">
        <v>5173</v>
      </c>
      <c r="L21" s="13">
        <v>6.6417288545524036</v>
      </c>
      <c r="M21" s="13">
        <v>7.6906400045910459</v>
      </c>
      <c r="N21" s="13">
        <v>6.5924507481094405</v>
      </c>
    </row>
    <row r="22" spans="2:14" x14ac:dyDescent="0.2">
      <c r="B22" s="10" t="s">
        <v>148</v>
      </c>
      <c r="C22" s="7">
        <v>8916</v>
      </c>
      <c r="D22" s="7">
        <v>4153</v>
      </c>
      <c r="E22" s="7">
        <v>4763</v>
      </c>
      <c r="F22" s="7">
        <v>10079</v>
      </c>
      <c r="G22" s="7">
        <v>4872</v>
      </c>
      <c r="H22" s="7">
        <v>5207</v>
      </c>
      <c r="I22" s="7">
        <f t="shared" si="0"/>
        <v>11401</v>
      </c>
      <c r="J22" s="7">
        <v>5427</v>
      </c>
      <c r="K22" s="41">
        <v>5974</v>
      </c>
      <c r="L22" s="13">
        <v>5.5865711761499277</v>
      </c>
      <c r="M22" s="13">
        <v>6.4268270132056342</v>
      </c>
      <c r="N22" s="13">
        <v>7.4006036805037159</v>
      </c>
    </row>
    <row r="23" spans="2:14" x14ac:dyDescent="0.2">
      <c r="B23" s="10" t="s">
        <v>149</v>
      </c>
      <c r="C23" s="7">
        <v>8271</v>
      </c>
      <c r="D23" s="7">
        <v>3604</v>
      </c>
      <c r="E23" s="7">
        <v>4667</v>
      </c>
      <c r="F23" s="7">
        <v>8151</v>
      </c>
      <c r="G23" s="7">
        <v>3671</v>
      </c>
      <c r="H23" s="7">
        <v>4480</v>
      </c>
      <c r="I23" s="7">
        <f t="shared" si="0"/>
        <v>9260</v>
      </c>
      <c r="J23" s="7">
        <v>4297</v>
      </c>
      <c r="K23" s="41">
        <v>4963</v>
      </c>
      <c r="L23" s="13">
        <v>5.1824282411323521</v>
      </c>
      <c r="M23" s="13">
        <v>5.1974468682050929</v>
      </c>
      <c r="N23" s="13">
        <v>6.0108402843140434</v>
      </c>
    </row>
    <row r="24" spans="2:14" x14ac:dyDescent="0.2">
      <c r="B24" s="10" t="s">
        <v>150</v>
      </c>
      <c r="C24" s="7">
        <v>7063</v>
      </c>
      <c r="D24" s="7">
        <v>2849</v>
      </c>
      <c r="E24" s="7">
        <v>4214</v>
      </c>
      <c r="F24" s="7">
        <v>7074</v>
      </c>
      <c r="G24" s="7">
        <v>2920</v>
      </c>
      <c r="H24" s="7">
        <v>4154</v>
      </c>
      <c r="I24" s="7">
        <f t="shared" si="0"/>
        <v>7033</v>
      </c>
      <c r="J24" s="7">
        <v>2966</v>
      </c>
      <c r="K24" s="41">
        <v>4067</v>
      </c>
      <c r="L24" s="13">
        <v>4.4255217829909084</v>
      </c>
      <c r="M24" s="13">
        <v>4.5107028764179633</v>
      </c>
      <c r="N24" s="13">
        <v>4.5652526695011524</v>
      </c>
    </row>
    <row r="25" spans="2:14" x14ac:dyDescent="0.2">
      <c r="B25" s="10" t="s">
        <v>151</v>
      </c>
      <c r="C25" s="7">
        <v>4311</v>
      </c>
      <c r="D25" s="7">
        <v>1412</v>
      </c>
      <c r="E25" s="7">
        <v>2899</v>
      </c>
      <c r="F25" s="7">
        <v>5189</v>
      </c>
      <c r="G25" s="7">
        <v>1843</v>
      </c>
      <c r="H25" s="7">
        <v>3346</v>
      </c>
      <c r="I25" s="7">
        <f t="shared" si="0"/>
        <v>5266</v>
      </c>
      <c r="J25" s="7">
        <v>1935</v>
      </c>
      <c r="K25" s="41">
        <v>3331</v>
      </c>
      <c r="L25" s="13">
        <v>2.7011785935825863</v>
      </c>
      <c r="M25" s="13">
        <v>3.3087414794646328</v>
      </c>
      <c r="N25" s="13">
        <v>3.4182597124403622</v>
      </c>
    </row>
    <row r="26" spans="2:14" x14ac:dyDescent="0.2">
      <c r="B26" s="10" t="s">
        <v>788</v>
      </c>
      <c r="C26" s="7">
        <v>1737</v>
      </c>
      <c r="D26" s="7">
        <v>447</v>
      </c>
      <c r="E26" s="7">
        <v>1290</v>
      </c>
      <c r="F26" s="7">
        <v>2393</v>
      </c>
      <c r="G26" s="7">
        <v>665</v>
      </c>
      <c r="H26" s="7">
        <v>1728</v>
      </c>
      <c r="I26" s="7">
        <f t="shared" si="0"/>
        <v>3002</v>
      </c>
      <c r="J26" s="7">
        <v>884</v>
      </c>
      <c r="K26" s="41">
        <v>2118</v>
      </c>
      <c r="L26" s="13">
        <v>1.0883663226752383</v>
      </c>
      <c r="M26" s="13">
        <v>1.5258852110924777</v>
      </c>
      <c r="N26" s="13">
        <v>1.9486547012430626</v>
      </c>
    </row>
    <row r="27" spans="2:14" x14ac:dyDescent="0.2">
      <c r="B27" s="10" t="s">
        <v>790</v>
      </c>
      <c r="C27" s="7">
        <v>479</v>
      </c>
      <c r="D27" s="7">
        <v>92</v>
      </c>
      <c r="E27" s="7">
        <v>387</v>
      </c>
      <c r="F27" s="7">
        <v>636</v>
      </c>
      <c r="G27" s="7">
        <v>126</v>
      </c>
      <c r="H27" s="7">
        <v>510</v>
      </c>
      <c r="I27" s="7">
        <f t="shared" si="0"/>
        <v>893</v>
      </c>
      <c r="J27" s="7">
        <v>196</v>
      </c>
      <c r="K27" s="41">
        <v>697</v>
      </c>
      <c r="L27" s="13">
        <v>0.30013095484250957</v>
      </c>
      <c r="M27" s="13">
        <v>0.40554241297735721</v>
      </c>
      <c r="N27" s="13">
        <v>0.57966310733179705</v>
      </c>
    </row>
    <row r="28" spans="2:14" x14ac:dyDescent="0.2">
      <c r="B28" s="10" t="s">
        <v>786</v>
      </c>
      <c r="C28" s="7">
        <v>77</v>
      </c>
      <c r="D28" s="7">
        <v>7</v>
      </c>
      <c r="E28" s="7">
        <v>70</v>
      </c>
      <c r="F28" s="7">
        <v>102</v>
      </c>
      <c r="G28" s="7">
        <v>11</v>
      </c>
      <c r="H28" s="7">
        <v>91</v>
      </c>
      <c r="I28" s="7">
        <f t="shared" si="0"/>
        <v>119</v>
      </c>
      <c r="J28" s="7">
        <v>14</v>
      </c>
      <c r="K28" s="41">
        <v>105</v>
      </c>
      <c r="L28" s="13">
        <v>4.8246520924578783E-2</v>
      </c>
      <c r="M28" s="13">
        <v>6.5039820949198801E-2</v>
      </c>
      <c r="N28" s="13">
        <v>7.7245139722826262E-2</v>
      </c>
    </row>
    <row r="29" spans="2:14" ht="13.8" thickBot="1" x14ac:dyDescent="0.25">
      <c r="B29" s="11" t="s">
        <v>153</v>
      </c>
      <c r="C29" s="71">
        <v>1025</v>
      </c>
      <c r="D29" s="9">
        <v>563</v>
      </c>
      <c r="E29" s="9">
        <v>462</v>
      </c>
      <c r="F29" s="9">
        <v>1066</v>
      </c>
      <c r="G29" s="9">
        <v>725</v>
      </c>
      <c r="H29" s="9">
        <v>341</v>
      </c>
      <c r="I29" s="9">
        <f t="shared" si="0"/>
        <v>2177</v>
      </c>
      <c r="J29" s="9">
        <v>1288</v>
      </c>
      <c r="K29" s="42">
        <v>889</v>
      </c>
      <c r="L29" s="72">
        <v>0.64224264867134095</v>
      </c>
      <c r="M29" s="27">
        <v>0.67972989344946977</v>
      </c>
      <c r="N29" s="27">
        <v>1.4131316737528805</v>
      </c>
    </row>
    <row r="30" spans="2:14" x14ac:dyDescent="0.2">
      <c r="B30" s="2" t="s">
        <v>133</v>
      </c>
    </row>
    <row r="33" spans="2:14" x14ac:dyDescent="0.2">
      <c r="B33" s="1" t="s">
        <v>779</v>
      </c>
      <c r="N33" s="3"/>
    </row>
    <row r="34" spans="2:14" ht="20.100000000000001" customHeight="1" thickBot="1" x14ac:dyDescent="0.25">
      <c r="B34" s="26" t="s">
        <v>174</v>
      </c>
      <c r="D34" s="3"/>
      <c r="N34" s="3" t="s">
        <v>11</v>
      </c>
    </row>
    <row r="35" spans="2:14" x14ac:dyDescent="0.2">
      <c r="B35" s="175" t="s">
        <v>135</v>
      </c>
      <c r="C35" s="181" t="s">
        <v>50</v>
      </c>
      <c r="D35" s="194"/>
      <c r="E35" s="195"/>
      <c r="F35" s="181" t="s">
        <v>780</v>
      </c>
      <c r="G35" s="194"/>
      <c r="H35" s="195"/>
      <c r="I35" s="181" t="s">
        <v>884</v>
      </c>
      <c r="J35" s="194"/>
      <c r="K35" s="195"/>
      <c r="L35" s="193" t="s">
        <v>892</v>
      </c>
      <c r="M35" s="193"/>
      <c r="N35" s="193"/>
    </row>
    <row r="36" spans="2:14" x14ac:dyDescent="0.2">
      <c r="B36" s="177"/>
      <c r="C36" s="12" t="s">
        <v>94</v>
      </c>
      <c r="D36" s="18" t="s">
        <v>62</v>
      </c>
      <c r="E36" s="18" t="s">
        <v>63</v>
      </c>
      <c r="F36" s="12" t="s">
        <v>94</v>
      </c>
      <c r="G36" s="18" t="s">
        <v>62</v>
      </c>
      <c r="H36" s="18" t="s">
        <v>63</v>
      </c>
      <c r="I36" s="12" t="s">
        <v>94</v>
      </c>
      <c r="J36" s="18" t="s">
        <v>62</v>
      </c>
      <c r="K36" s="18" t="s">
        <v>63</v>
      </c>
      <c r="L36" s="18" t="s">
        <v>885</v>
      </c>
      <c r="M36" s="12" t="s">
        <v>886</v>
      </c>
      <c r="N36" s="19" t="s">
        <v>893</v>
      </c>
    </row>
    <row r="37" spans="2:14" x14ac:dyDescent="0.2">
      <c r="B37" s="4"/>
      <c r="C37" s="5" t="s">
        <v>69</v>
      </c>
      <c r="D37" s="5" t="s">
        <v>69</v>
      </c>
      <c r="E37" s="5" t="s">
        <v>69</v>
      </c>
      <c r="F37" s="5" t="s">
        <v>69</v>
      </c>
      <c r="G37" s="5" t="s">
        <v>69</v>
      </c>
      <c r="H37" s="5" t="s">
        <v>69</v>
      </c>
      <c r="I37" s="5" t="s">
        <v>69</v>
      </c>
      <c r="J37" s="5" t="s">
        <v>69</v>
      </c>
      <c r="K37" s="40" t="s">
        <v>69</v>
      </c>
      <c r="L37" s="5" t="s">
        <v>172</v>
      </c>
      <c r="M37" s="5" t="s">
        <v>172</v>
      </c>
      <c r="N37" s="5" t="s">
        <v>172</v>
      </c>
    </row>
    <row r="38" spans="2:14" x14ac:dyDescent="0.2">
      <c r="B38" s="69" t="s">
        <v>136</v>
      </c>
      <c r="C38" s="7">
        <v>121642</v>
      </c>
      <c r="D38" s="7">
        <v>59134</v>
      </c>
      <c r="E38" s="7">
        <v>62508</v>
      </c>
      <c r="F38" s="7">
        <v>121192</v>
      </c>
      <c r="G38" s="7">
        <v>59377</v>
      </c>
      <c r="H38" s="7">
        <v>61815</v>
      </c>
      <c r="I38" s="7">
        <f>SUM(J38:K38)</f>
        <v>120466</v>
      </c>
      <c r="J38" s="7">
        <f>SUM(J39:J60)</f>
        <v>58882</v>
      </c>
      <c r="K38" s="7">
        <f>SUM(K39:K60)</f>
        <v>61584</v>
      </c>
      <c r="L38" s="73">
        <v>100</v>
      </c>
      <c r="M38" s="13">
        <v>100</v>
      </c>
      <c r="N38" s="13">
        <v>100</v>
      </c>
    </row>
    <row r="39" spans="2:14" x14ac:dyDescent="0.2">
      <c r="B39" s="10" t="s">
        <v>154</v>
      </c>
      <c r="C39" s="7">
        <v>5276</v>
      </c>
      <c r="D39" s="7">
        <v>2692</v>
      </c>
      <c r="E39" s="7">
        <v>2584</v>
      </c>
      <c r="F39" s="7">
        <v>4787</v>
      </c>
      <c r="G39" s="7">
        <v>2482</v>
      </c>
      <c r="H39" s="7">
        <v>2305</v>
      </c>
      <c r="I39" s="7">
        <f t="shared" ref="I39:I60" si="1">SUM(J39:K39)</f>
        <v>4239</v>
      </c>
      <c r="J39" s="7">
        <v>2149</v>
      </c>
      <c r="K39" s="41">
        <v>2090</v>
      </c>
      <c r="L39" s="13">
        <v>4.3373177027671366</v>
      </c>
      <c r="M39" s="13">
        <v>3.9499306884942902</v>
      </c>
      <c r="N39" s="13">
        <v>3.51883519001212</v>
      </c>
    </row>
    <row r="40" spans="2:14" x14ac:dyDescent="0.2">
      <c r="B40" s="10" t="s">
        <v>155</v>
      </c>
      <c r="C40" s="7">
        <v>5883</v>
      </c>
      <c r="D40" s="7">
        <v>2939</v>
      </c>
      <c r="E40" s="7">
        <v>2944</v>
      </c>
      <c r="F40" s="7">
        <v>5282</v>
      </c>
      <c r="G40" s="7">
        <v>2708</v>
      </c>
      <c r="H40" s="7">
        <v>2574</v>
      </c>
      <c r="I40" s="7">
        <f t="shared" si="1"/>
        <v>5008</v>
      </c>
      <c r="J40" s="7">
        <v>2558</v>
      </c>
      <c r="K40" s="41">
        <v>2450</v>
      </c>
      <c r="L40" s="13">
        <v>4.8363229805494807</v>
      </c>
      <c r="M40" s="13">
        <v>4.35837348999934</v>
      </c>
      <c r="N40" s="13">
        <v>4.1571895804625374</v>
      </c>
    </row>
    <row r="41" spans="2:14" x14ac:dyDescent="0.2">
      <c r="B41" s="10" t="s">
        <v>152</v>
      </c>
      <c r="C41" s="7">
        <v>5897</v>
      </c>
      <c r="D41" s="7">
        <v>3031</v>
      </c>
      <c r="E41" s="7">
        <v>2866</v>
      </c>
      <c r="F41" s="7">
        <v>5884</v>
      </c>
      <c r="G41" s="7">
        <v>2948</v>
      </c>
      <c r="H41" s="7">
        <v>2936</v>
      </c>
      <c r="I41" s="7">
        <f t="shared" si="1"/>
        <v>5375</v>
      </c>
      <c r="J41" s="7">
        <v>2736</v>
      </c>
      <c r="K41" s="41">
        <v>2639</v>
      </c>
      <c r="L41" s="13">
        <v>4.8478321632330932</v>
      </c>
      <c r="M41" s="13">
        <v>4.8551059475872993</v>
      </c>
      <c r="N41" s="13">
        <v>4.4618398552288614</v>
      </c>
    </row>
    <row r="42" spans="2:14" x14ac:dyDescent="0.2">
      <c r="B42" s="10" t="s">
        <v>137</v>
      </c>
      <c r="C42" s="7">
        <v>5759</v>
      </c>
      <c r="D42" s="7">
        <v>2957</v>
      </c>
      <c r="E42" s="7">
        <v>2802</v>
      </c>
      <c r="F42" s="7">
        <v>5817</v>
      </c>
      <c r="G42" s="7">
        <v>3017</v>
      </c>
      <c r="H42" s="7">
        <v>2800</v>
      </c>
      <c r="I42" s="7">
        <f t="shared" si="1"/>
        <v>5858</v>
      </c>
      <c r="J42" s="7">
        <v>2938</v>
      </c>
      <c r="K42" s="41">
        <v>2920</v>
      </c>
      <c r="L42" s="13">
        <v>4.7343845053517697</v>
      </c>
      <c r="M42" s="13">
        <v>4.7998217704138888</v>
      </c>
      <c r="N42" s="13">
        <v>4.8627828598940779</v>
      </c>
    </row>
    <row r="43" spans="2:14" x14ac:dyDescent="0.2">
      <c r="B43" s="10" t="s">
        <v>138</v>
      </c>
      <c r="C43" s="7">
        <v>5743</v>
      </c>
      <c r="D43" s="7">
        <v>3076</v>
      </c>
      <c r="E43" s="7">
        <v>2667</v>
      </c>
      <c r="F43" s="7">
        <v>5601</v>
      </c>
      <c r="G43" s="7">
        <v>3030</v>
      </c>
      <c r="H43" s="7">
        <v>2571</v>
      </c>
      <c r="I43" s="7">
        <f t="shared" si="1"/>
        <v>5792</v>
      </c>
      <c r="J43" s="7">
        <v>3102</v>
      </c>
      <c r="K43" s="41">
        <v>2690</v>
      </c>
      <c r="L43" s="13">
        <v>4.7212311537133553</v>
      </c>
      <c r="M43" s="13">
        <v>4.6215921843025942</v>
      </c>
      <c r="N43" s="13">
        <v>4.8079956170205707</v>
      </c>
    </row>
    <row r="44" spans="2:14" x14ac:dyDescent="0.2">
      <c r="B44" s="10" t="s">
        <v>139</v>
      </c>
      <c r="C44" s="7">
        <v>5965</v>
      </c>
      <c r="D44" s="7">
        <v>3006</v>
      </c>
      <c r="E44" s="7">
        <v>2959</v>
      </c>
      <c r="F44" s="7">
        <v>5710</v>
      </c>
      <c r="G44" s="7">
        <v>2933</v>
      </c>
      <c r="H44" s="7">
        <v>2777</v>
      </c>
      <c r="I44" s="7">
        <f t="shared" si="1"/>
        <v>5412</v>
      </c>
      <c r="J44" s="7">
        <v>2866</v>
      </c>
      <c r="K44" s="41">
        <v>2546</v>
      </c>
      <c r="L44" s="13">
        <v>4.9037339076963544</v>
      </c>
      <c r="M44" s="13">
        <v>4.7115321143309785</v>
      </c>
      <c r="N44" s="13">
        <v>4.4925539156276457</v>
      </c>
    </row>
    <row r="45" spans="2:14" x14ac:dyDescent="0.2">
      <c r="B45" s="10" t="s">
        <v>140</v>
      </c>
      <c r="C45" s="7">
        <v>7350</v>
      </c>
      <c r="D45" s="7">
        <v>3714</v>
      </c>
      <c r="E45" s="7">
        <v>3636</v>
      </c>
      <c r="F45" s="7">
        <v>6241</v>
      </c>
      <c r="G45" s="7">
        <v>3154</v>
      </c>
      <c r="H45" s="7">
        <v>3087</v>
      </c>
      <c r="I45" s="7">
        <f t="shared" si="1"/>
        <v>6019</v>
      </c>
      <c r="J45" s="7">
        <v>3061</v>
      </c>
      <c r="K45" s="41">
        <v>2958</v>
      </c>
      <c r="L45" s="13">
        <v>6.0423209088965981</v>
      </c>
      <c r="M45" s="13">
        <v>5.1496798468545784</v>
      </c>
      <c r="N45" s="13">
        <v>4.996430528115817</v>
      </c>
    </row>
    <row r="46" spans="2:14" x14ac:dyDescent="0.2">
      <c r="B46" s="10" t="s">
        <v>141</v>
      </c>
      <c r="C46" s="7">
        <v>9008</v>
      </c>
      <c r="D46" s="7">
        <v>4697</v>
      </c>
      <c r="E46" s="7">
        <v>4311</v>
      </c>
      <c r="F46" s="7">
        <v>7508</v>
      </c>
      <c r="G46" s="7">
        <v>3798</v>
      </c>
      <c r="H46" s="7">
        <v>3710</v>
      </c>
      <c r="I46" s="7">
        <f t="shared" si="1"/>
        <v>6394</v>
      </c>
      <c r="J46" s="7">
        <v>3247</v>
      </c>
      <c r="K46" s="41">
        <v>3147</v>
      </c>
      <c r="L46" s="13">
        <v>7.4053369724272873</v>
      </c>
      <c r="M46" s="13">
        <v>6.1951283913129584</v>
      </c>
      <c r="N46" s="13">
        <v>5.3077216808062024</v>
      </c>
    </row>
    <row r="47" spans="2:14" x14ac:dyDescent="0.2">
      <c r="B47" s="10" t="s">
        <v>142</v>
      </c>
      <c r="C47" s="7">
        <v>7995</v>
      </c>
      <c r="D47" s="7">
        <v>4065</v>
      </c>
      <c r="E47" s="7">
        <v>3930</v>
      </c>
      <c r="F47" s="7">
        <v>9153</v>
      </c>
      <c r="G47" s="7">
        <v>4742</v>
      </c>
      <c r="H47" s="7">
        <v>4411</v>
      </c>
      <c r="I47" s="7">
        <f t="shared" si="1"/>
        <v>7726</v>
      </c>
      <c r="J47" s="7">
        <v>3878</v>
      </c>
      <c r="K47" s="41">
        <v>3848</v>
      </c>
      <c r="L47" s="13">
        <v>6.5725653968201776</v>
      </c>
      <c r="M47" s="13">
        <v>7.5524787114661045</v>
      </c>
      <c r="N47" s="13">
        <v>6.4134278551624524</v>
      </c>
    </row>
    <row r="48" spans="2:14" x14ac:dyDescent="0.2">
      <c r="B48" s="10" t="s">
        <v>143</v>
      </c>
      <c r="C48" s="7">
        <v>7432</v>
      </c>
      <c r="D48" s="7">
        <v>3631</v>
      </c>
      <c r="E48" s="7">
        <v>3801</v>
      </c>
      <c r="F48" s="7">
        <v>8096</v>
      </c>
      <c r="G48" s="7">
        <v>4094</v>
      </c>
      <c r="H48" s="7">
        <v>4002</v>
      </c>
      <c r="I48" s="7">
        <f t="shared" si="1"/>
        <v>9206</v>
      </c>
      <c r="J48" s="7">
        <v>4745</v>
      </c>
      <c r="K48" s="41">
        <v>4461</v>
      </c>
      <c r="L48" s="13">
        <v>6.1097318360434718</v>
      </c>
      <c r="M48" s="13">
        <v>6.6803089312825925</v>
      </c>
      <c r="N48" s="13">
        <v>7.6419902711138405</v>
      </c>
    </row>
    <row r="49" spans="2:14" x14ac:dyDescent="0.2">
      <c r="B49" s="10" t="s">
        <v>144</v>
      </c>
      <c r="C49" s="7">
        <v>7025</v>
      </c>
      <c r="D49" s="7">
        <v>3485</v>
      </c>
      <c r="E49" s="7">
        <v>3540</v>
      </c>
      <c r="F49" s="7">
        <v>7461</v>
      </c>
      <c r="G49" s="7">
        <v>3697</v>
      </c>
      <c r="H49" s="7">
        <v>3764</v>
      </c>
      <c r="I49" s="7">
        <f t="shared" si="1"/>
        <v>8045</v>
      </c>
      <c r="J49" s="7">
        <v>4030</v>
      </c>
      <c r="K49" s="41">
        <v>4015</v>
      </c>
      <c r="L49" s="13">
        <v>5.7751434537413067</v>
      </c>
      <c r="M49" s="13">
        <v>6.156346953594297</v>
      </c>
      <c r="N49" s="13">
        <v>6.6782328623844078</v>
      </c>
    </row>
    <row r="50" spans="2:14" x14ac:dyDescent="0.2">
      <c r="B50" s="10" t="s">
        <v>145</v>
      </c>
      <c r="C50" s="7">
        <v>7777</v>
      </c>
      <c r="D50" s="7">
        <v>3828</v>
      </c>
      <c r="E50" s="7">
        <v>3949</v>
      </c>
      <c r="F50" s="7">
        <v>6977</v>
      </c>
      <c r="G50" s="7">
        <v>3465</v>
      </c>
      <c r="H50" s="7">
        <v>3512</v>
      </c>
      <c r="I50" s="7">
        <f t="shared" si="1"/>
        <v>7378</v>
      </c>
      <c r="J50" s="7">
        <v>3624</v>
      </c>
      <c r="K50" s="41">
        <v>3754</v>
      </c>
      <c r="L50" s="13">
        <v>6.3933509807467814</v>
      </c>
      <c r="M50" s="13">
        <v>5.7569806587893586</v>
      </c>
      <c r="N50" s="13">
        <v>6.124549665465775</v>
      </c>
    </row>
    <row r="51" spans="2:14" x14ac:dyDescent="0.2">
      <c r="B51" s="10" t="s">
        <v>146</v>
      </c>
      <c r="C51" s="7">
        <v>9305</v>
      </c>
      <c r="D51" s="7">
        <v>4509</v>
      </c>
      <c r="E51" s="7">
        <v>4796</v>
      </c>
      <c r="F51" s="7">
        <v>7737</v>
      </c>
      <c r="G51" s="7">
        <v>3817</v>
      </c>
      <c r="H51" s="7">
        <v>3920</v>
      </c>
      <c r="I51" s="7">
        <f t="shared" si="1"/>
        <v>6895</v>
      </c>
      <c r="J51" s="7">
        <v>3451</v>
      </c>
      <c r="K51" s="41">
        <v>3444</v>
      </c>
      <c r="L51" s="13">
        <v>7.6494960622153538</v>
      </c>
      <c r="M51" s="13">
        <v>6.3840847580698394</v>
      </c>
      <c r="N51" s="13">
        <v>5.7236066608005576</v>
      </c>
    </row>
    <row r="52" spans="2:14" x14ac:dyDescent="0.2">
      <c r="B52" s="10" t="s">
        <v>147</v>
      </c>
      <c r="C52" s="7">
        <v>7970</v>
      </c>
      <c r="D52" s="7">
        <v>3903</v>
      </c>
      <c r="E52" s="7">
        <v>4067</v>
      </c>
      <c r="F52" s="7">
        <v>9044</v>
      </c>
      <c r="G52" s="7">
        <v>4375</v>
      </c>
      <c r="H52" s="7">
        <v>4669</v>
      </c>
      <c r="I52" s="7">
        <f t="shared" si="1"/>
        <v>7487</v>
      </c>
      <c r="J52" s="7">
        <v>3644</v>
      </c>
      <c r="K52" s="41">
        <v>3843</v>
      </c>
      <c r="L52" s="13">
        <v>6.5520132848851551</v>
      </c>
      <c r="M52" s="13">
        <v>7.4625387814377193</v>
      </c>
      <c r="N52" s="13">
        <v>6.215031627181113</v>
      </c>
    </row>
    <row r="53" spans="2:14" x14ac:dyDescent="0.2">
      <c r="B53" s="10" t="s">
        <v>148</v>
      </c>
      <c r="C53" s="7">
        <v>6613</v>
      </c>
      <c r="D53" s="7">
        <v>3041</v>
      </c>
      <c r="E53" s="7">
        <v>3572</v>
      </c>
      <c r="F53" s="7">
        <v>7584</v>
      </c>
      <c r="G53" s="7">
        <v>3674</v>
      </c>
      <c r="H53" s="7">
        <v>3910</v>
      </c>
      <c r="I53" s="7">
        <f t="shared" si="1"/>
        <v>8531</v>
      </c>
      <c r="J53" s="7">
        <v>4015</v>
      </c>
      <c r="K53" s="41">
        <v>4516</v>
      </c>
      <c r="L53" s="13">
        <v>5.4364446490521363</v>
      </c>
      <c r="M53" s="13">
        <v>6.2578388012410056</v>
      </c>
      <c r="N53" s="13">
        <v>7.0816661962711471</v>
      </c>
    </row>
    <row r="54" spans="2:14" x14ac:dyDescent="0.2">
      <c r="B54" s="10" t="s">
        <v>149</v>
      </c>
      <c r="C54" s="7">
        <v>6047</v>
      </c>
      <c r="D54" s="7">
        <v>2626</v>
      </c>
      <c r="E54" s="7">
        <v>3421</v>
      </c>
      <c r="F54" s="7">
        <v>6077</v>
      </c>
      <c r="G54" s="7">
        <v>2710</v>
      </c>
      <c r="H54" s="7">
        <v>3367</v>
      </c>
      <c r="I54" s="7">
        <f t="shared" si="1"/>
        <v>6950</v>
      </c>
      <c r="J54" s="7">
        <v>3213</v>
      </c>
      <c r="K54" s="41">
        <v>3737</v>
      </c>
      <c r="L54" s="13">
        <v>4.971144834843229</v>
      </c>
      <c r="M54" s="13">
        <v>5.0143573833256321</v>
      </c>
      <c r="N54" s="13">
        <v>5.7692626965284806</v>
      </c>
    </row>
    <row r="55" spans="2:14" x14ac:dyDescent="0.2">
      <c r="B55" s="10" t="s">
        <v>150</v>
      </c>
      <c r="C55" s="7">
        <v>5039</v>
      </c>
      <c r="D55" s="7">
        <v>2047</v>
      </c>
      <c r="E55" s="7">
        <v>2992</v>
      </c>
      <c r="F55" s="7">
        <v>5220</v>
      </c>
      <c r="G55" s="7">
        <v>2155</v>
      </c>
      <c r="H55" s="7">
        <v>3065</v>
      </c>
      <c r="I55" s="7">
        <f t="shared" si="1"/>
        <v>5241</v>
      </c>
      <c r="J55" s="7">
        <v>2174</v>
      </c>
      <c r="K55" s="41">
        <v>3067</v>
      </c>
      <c r="L55" s="13">
        <v>4.1424836816231236</v>
      </c>
      <c r="M55" s="13">
        <v>4.3072149976896164</v>
      </c>
      <c r="N55" s="13">
        <v>4.3506051500008303</v>
      </c>
    </row>
    <row r="56" spans="2:14" x14ac:dyDescent="0.2">
      <c r="B56" s="10" t="s">
        <v>151</v>
      </c>
      <c r="C56" s="7">
        <v>3003</v>
      </c>
      <c r="D56" s="7">
        <v>974</v>
      </c>
      <c r="E56" s="7">
        <v>2029</v>
      </c>
      <c r="F56" s="7">
        <v>3774</v>
      </c>
      <c r="G56" s="7">
        <v>1342</v>
      </c>
      <c r="H56" s="7">
        <v>2432</v>
      </c>
      <c r="I56" s="7">
        <f t="shared" si="1"/>
        <v>3921</v>
      </c>
      <c r="J56" s="7">
        <v>1451</v>
      </c>
      <c r="K56" s="41">
        <v>2470</v>
      </c>
      <c r="L56" s="13">
        <v>2.4687196856348956</v>
      </c>
      <c r="M56" s="13">
        <v>3.1140669351112282</v>
      </c>
      <c r="N56" s="13">
        <v>3.2548602925306724</v>
      </c>
    </row>
    <row r="57" spans="2:14" x14ac:dyDescent="0.2">
      <c r="B57" s="10" t="s">
        <v>787</v>
      </c>
      <c r="C57" s="7">
        <v>1190</v>
      </c>
      <c r="D57" s="7">
        <v>313</v>
      </c>
      <c r="E57" s="7">
        <v>877</v>
      </c>
      <c r="F57" s="7">
        <v>1718</v>
      </c>
      <c r="G57" s="7">
        <v>475</v>
      </c>
      <c r="H57" s="7">
        <v>1243</v>
      </c>
      <c r="I57" s="7">
        <f t="shared" si="1"/>
        <v>2215</v>
      </c>
      <c r="J57" s="7">
        <v>664</v>
      </c>
      <c r="K57" s="41">
        <v>1551</v>
      </c>
      <c r="L57" s="13">
        <v>0.97828052810706823</v>
      </c>
      <c r="M57" s="13">
        <v>1.4175853191629812</v>
      </c>
      <c r="N57" s="13">
        <v>1.8386930752245445</v>
      </c>
    </row>
    <row r="58" spans="2:14" x14ac:dyDescent="0.2">
      <c r="B58" s="10" t="s">
        <v>789</v>
      </c>
      <c r="C58" s="7">
        <v>339</v>
      </c>
      <c r="D58" s="7">
        <v>69</v>
      </c>
      <c r="E58" s="7">
        <v>270</v>
      </c>
      <c r="F58" s="7">
        <v>471</v>
      </c>
      <c r="G58" s="7">
        <v>94</v>
      </c>
      <c r="H58" s="7">
        <v>377</v>
      </c>
      <c r="I58" s="7">
        <f t="shared" si="1"/>
        <v>671</v>
      </c>
      <c r="J58" s="7">
        <v>139</v>
      </c>
      <c r="K58" s="41">
        <v>532</v>
      </c>
      <c r="L58" s="13">
        <v>0.27868663783890435</v>
      </c>
      <c r="M58" s="13">
        <v>0.38863951415935044</v>
      </c>
      <c r="N58" s="13">
        <v>0.55700363588066337</v>
      </c>
    </row>
    <row r="59" spans="2:14" x14ac:dyDescent="0.2">
      <c r="B59" s="10" t="s">
        <v>785</v>
      </c>
      <c r="C59" s="7">
        <v>55</v>
      </c>
      <c r="D59" s="7">
        <v>5</v>
      </c>
      <c r="E59" s="7">
        <v>50</v>
      </c>
      <c r="F59" s="7">
        <v>78</v>
      </c>
      <c r="G59" s="7">
        <v>8</v>
      </c>
      <c r="H59" s="7">
        <v>70</v>
      </c>
      <c r="I59" s="7">
        <f t="shared" si="1"/>
        <v>88</v>
      </c>
      <c r="J59" s="7">
        <v>11</v>
      </c>
      <c r="K59" s="41">
        <v>77</v>
      </c>
      <c r="L59" s="13">
        <v>4.5214646257049372E-2</v>
      </c>
      <c r="M59" s="13">
        <v>6.4360683873523006E-2</v>
      </c>
      <c r="N59" s="13">
        <v>7.3049657164677165E-2</v>
      </c>
    </row>
    <row r="60" spans="2:14" ht="13.8" thickBot="1" x14ac:dyDescent="0.25">
      <c r="B60" s="11" t="s">
        <v>153</v>
      </c>
      <c r="C60" s="71">
        <v>971</v>
      </c>
      <c r="D60" s="9">
        <v>526</v>
      </c>
      <c r="E60" s="9">
        <v>445</v>
      </c>
      <c r="F60" s="9">
        <v>972</v>
      </c>
      <c r="G60" s="9">
        <v>659</v>
      </c>
      <c r="H60" s="9">
        <v>313</v>
      </c>
      <c r="I60" s="9">
        <f t="shared" si="1"/>
        <v>2015</v>
      </c>
      <c r="J60" s="9">
        <v>1186</v>
      </c>
      <c r="K60" s="42">
        <v>829</v>
      </c>
      <c r="L60" s="72">
        <v>0.79824402755627166</v>
      </c>
      <c r="M60" s="27">
        <v>0.80203313750082517</v>
      </c>
      <c r="N60" s="27">
        <v>1.6726711271230057</v>
      </c>
    </row>
    <row r="61" spans="2:14" x14ac:dyDescent="0.2">
      <c r="B61" s="2" t="s">
        <v>133</v>
      </c>
    </row>
    <row r="64" spans="2:14" x14ac:dyDescent="0.2">
      <c r="B64" s="1" t="s">
        <v>779</v>
      </c>
      <c r="N64" s="3"/>
    </row>
    <row r="65" spans="2:14" ht="20.100000000000001" customHeight="1" thickBot="1" x14ac:dyDescent="0.25">
      <c r="B65" s="26" t="s">
        <v>175</v>
      </c>
      <c r="D65" s="3"/>
      <c r="N65" s="3" t="s">
        <v>11</v>
      </c>
    </row>
    <row r="66" spans="2:14" x14ac:dyDescent="0.2">
      <c r="B66" s="175" t="s">
        <v>135</v>
      </c>
      <c r="C66" s="181" t="s">
        <v>50</v>
      </c>
      <c r="D66" s="194"/>
      <c r="E66" s="195"/>
      <c r="F66" s="181" t="s">
        <v>780</v>
      </c>
      <c r="G66" s="194"/>
      <c r="H66" s="195"/>
      <c r="I66" s="181" t="s">
        <v>884</v>
      </c>
      <c r="J66" s="194"/>
      <c r="K66" s="195"/>
      <c r="L66" s="193" t="s">
        <v>777</v>
      </c>
      <c r="M66" s="193"/>
      <c r="N66" s="193"/>
    </row>
    <row r="67" spans="2:14" x14ac:dyDescent="0.2">
      <c r="B67" s="177"/>
      <c r="C67" s="12" t="s">
        <v>94</v>
      </c>
      <c r="D67" s="18" t="s">
        <v>62</v>
      </c>
      <c r="E67" s="18" t="s">
        <v>63</v>
      </c>
      <c r="F67" s="12" t="s">
        <v>94</v>
      </c>
      <c r="G67" s="18" t="s">
        <v>62</v>
      </c>
      <c r="H67" s="18" t="s">
        <v>63</v>
      </c>
      <c r="I67" s="12" t="s">
        <v>94</v>
      </c>
      <c r="J67" s="18" t="s">
        <v>62</v>
      </c>
      <c r="K67" s="18" t="s">
        <v>63</v>
      </c>
      <c r="L67" s="18" t="s">
        <v>885</v>
      </c>
      <c r="M67" s="12" t="s">
        <v>886</v>
      </c>
      <c r="N67" s="19" t="s">
        <v>887</v>
      </c>
    </row>
    <row r="68" spans="2:14" x14ac:dyDescent="0.2">
      <c r="B68" s="4"/>
      <c r="C68" s="5" t="s">
        <v>69</v>
      </c>
      <c r="D68" s="5" t="s">
        <v>69</v>
      </c>
      <c r="E68" s="5" t="s">
        <v>69</v>
      </c>
      <c r="F68" s="5" t="s">
        <v>69</v>
      </c>
      <c r="G68" s="5" t="s">
        <v>69</v>
      </c>
      <c r="H68" s="5" t="s">
        <v>69</v>
      </c>
      <c r="I68" s="5" t="s">
        <v>69</v>
      </c>
      <c r="J68" s="5" t="s">
        <v>69</v>
      </c>
      <c r="K68" s="40" t="s">
        <v>69</v>
      </c>
      <c r="L68" s="5" t="s">
        <v>172</v>
      </c>
      <c r="M68" s="5" t="s">
        <v>172</v>
      </c>
      <c r="N68" s="5" t="s">
        <v>172</v>
      </c>
    </row>
    <row r="69" spans="2:14" x14ac:dyDescent="0.2">
      <c r="B69" s="69" t="s">
        <v>136</v>
      </c>
      <c r="C69" s="7">
        <v>23554</v>
      </c>
      <c r="D69" s="7">
        <v>11413</v>
      </c>
      <c r="E69" s="7">
        <v>12141</v>
      </c>
      <c r="F69" s="7">
        <v>22244</v>
      </c>
      <c r="G69" s="7">
        <v>10849</v>
      </c>
      <c r="H69" s="7">
        <v>11395</v>
      </c>
      <c r="I69" s="7">
        <f>SUM(J69:K69)</f>
        <v>21091</v>
      </c>
      <c r="J69" s="7">
        <f>SUM(J70:J91)</f>
        <v>10297</v>
      </c>
      <c r="K69" s="7">
        <f>SUM(K70:K91)</f>
        <v>10794</v>
      </c>
      <c r="L69" s="73">
        <f>C69/$C$69*100</f>
        <v>100</v>
      </c>
      <c r="M69" s="13">
        <f>F69/$F$69*100</f>
        <v>100</v>
      </c>
      <c r="N69" s="13">
        <f>I69/$I$69*100</f>
        <v>100</v>
      </c>
    </row>
    <row r="70" spans="2:14" x14ac:dyDescent="0.2">
      <c r="B70" s="10" t="s">
        <v>154</v>
      </c>
      <c r="C70" s="7">
        <v>869</v>
      </c>
      <c r="D70" s="7">
        <v>448</v>
      </c>
      <c r="E70" s="7">
        <v>421</v>
      </c>
      <c r="F70" s="7">
        <v>792</v>
      </c>
      <c r="G70" s="7">
        <v>422</v>
      </c>
      <c r="H70" s="7">
        <v>370</v>
      </c>
      <c r="I70" s="7">
        <f t="shared" ref="I70:I91" si="2">SUM(J70:K70)</f>
        <v>667</v>
      </c>
      <c r="J70" s="7">
        <v>343</v>
      </c>
      <c r="K70" s="41">
        <v>324</v>
      </c>
      <c r="L70" s="13">
        <v>3.5605106995144755</v>
      </c>
      <c r="M70" s="13">
        <v>3.5605106995144755</v>
      </c>
      <c r="N70" s="13">
        <f>I70/$I$69*100</f>
        <v>3.162486368593239</v>
      </c>
    </row>
    <row r="71" spans="2:14" x14ac:dyDescent="0.2">
      <c r="B71" s="10" t="s">
        <v>155</v>
      </c>
      <c r="C71" s="7">
        <v>983</v>
      </c>
      <c r="D71" s="7">
        <v>484</v>
      </c>
      <c r="E71" s="7">
        <v>499</v>
      </c>
      <c r="F71" s="7">
        <v>837</v>
      </c>
      <c r="G71" s="7">
        <v>436</v>
      </c>
      <c r="H71" s="7">
        <v>401</v>
      </c>
      <c r="I71" s="7">
        <f t="shared" si="2"/>
        <v>799</v>
      </c>
      <c r="J71" s="7">
        <v>431</v>
      </c>
      <c r="K71" s="41">
        <v>368</v>
      </c>
      <c r="L71" s="13">
        <v>3.7628124438050712</v>
      </c>
      <c r="M71" s="13">
        <v>3.7628124438050712</v>
      </c>
      <c r="N71" s="13">
        <f t="shared" ref="N71:N91" si="3">I71/$I$69*100</f>
        <v>3.7883457398890519</v>
      </c>
    </row>
    <row r="72" spans="2:14" x14ac:dyDescent="0.2">
      <c r="B72" s="10" t="s">
        <v>152</v>
      </c>
      <c r="C72" s="7">
        <v>1181</v>
      </c>
      <c r="D72" s="7">
        <v>611</v>
      </c>
      <c r="E72" s="7">
        <v>570</v>
      </c>
      <c r="F72" s="7">
        <v>976</v>
      </c>
      <c r="G72" s="7">
        <v>489</v>
      </c>
      <c r="H72" s="7">
        <v>487</v>
      </c>
      <c r="I72" s="7">
        <f t="shared" si="2"/>
        <v>839</v>
      </c>
      <c r="J72" s="7">
        <v>426</v>
      </c>
      <c r="K72" s="41">
        <v>413</v>
      </c>
      <c r="L72" s="13">
        <v>4.3877000539471318</v>
      </c>
      <c r="M72" s="13">
        <v>4.3877000539471318</v>
      </c>
      <c r="N72" s="13">
        <f t="shared" si="3"/>
        <v>3.9780000948271779</v>
      </c>
    </row>
    <row r="73" spans="2:14" x14ac:dyDescent="0.2">
      <c r="B73" s="10" t="s">
        <v>137</v>
      </c>
      <c r="C73" s="7">
        <v>1111</v>
      </c>
      <c r="D73" s="7">
        <v>600</v>
      </c>
      <c r="E73" s="7">
        <v>511</v>
      </c>
      <c r="F73" s="7">
        <v>1009</v>
      </c>
      <c r="G73" s="7">
        <v>517</v>
      </c>
      <c r="H73" s="7">
        <v>492</v>
      </c>
      <c r="I73" s="7">
        <f t="shared" si="2"/>
        <v>857</v>
      </c>
      <c r="J73" s="7">
        <v>427</v>
      </c>
      <c r="K73" s="41">
        <v>430</v>
      </c>
      <c r="L73" s="13">
        <v>4.5360546664269012</v>
      </c>
      <c r="M73" s="13">
        <v>4.5360546664269012</v>
      </c>
      <c r="N73" s="13">
        <f t="shared" si="3"/>
        <v>4.0633445545493334</v>
      </c>
    </row>
    <row r="74" spans="2:14" x14ac:dyDescent="0.2">
      <c r="B74" s="10" t="s">
        <v>138</v>
      </c>
      <c r="C74" s="7">
        <v>873</v>
      </c>
      <c r="D74" s="7">
        <v>455</v>
      </c>
      <c r="E74" s="7">
        <v>418</v>
      </c>
      <c r="F74" s="7">
        <v>773</v>
      </c>
      <c r="G74" s="7">
        <v>405</v>
      </c>
      <c r="H74" s="7">
        <v>368</v>
      </c>
      <c r="I74" s="7">
        <f t="shared" si="2"/>
        <v>707</v>
      </c>
      <c r="J74" s="7">
        <v>375</v>
      </c>
      <c r="K74" s="41">
        <v>332</v>
      </c>
      <c r="L74" s="13">
        <v>3.4750944074806687</v>
      </c>
      <c r="M74" s="13">
        <v>3.4750944074806687</v>
      </c>
      <c r="N74" s="13">
        <f t="shared" si="3"/>
        <v>3.3521407235313641</v>
      </c>
    </row>
    <row r="75" spans="2:14" x14ac:dyDescent="0.2">
      <c r="B75" s="10" t="s">
        <v>139</v>
      </c>
      <c r="C75" s="7">
        <v>1079</v>
      </c>
      <c r="D75" s="7">
        <v>570</v>
      </c>
      <c r="E75" s="7">
        <v>509</v>
      </c>
      <c r="F75" s="7">
        <v>948</v>
      </c>
      <c r="G75" s="7">
        <v>513</v>
      </c>
      <c r="H75" s="7">
        <v>435</v>
      </c>
      <c r="I75" s="7">
        <f t="shared" si="2"/>
        <v>776</v>
      </c>
      <c r="J75" s="7">
        <v>447</v>
      </c>
      <c r="K75" s="41">
        <v>329</v>
      </c>
      <c r="L75" s="13">
        <v>4.2618234130552057</v>
      </c>
      <c r="M75" s="13">
        <v>4.2618234130552057</v>
      </c>
      <c r="N75" s="13">
        <f t="shared" si="3"/>
        <v>3.6792944857996299</v>
      </c>
    </row>
    <row r="76" spans="2:14" x14ac:dyDescent="0.2">
      <c r="B76" s="10" t="s">
        <v>140</v>
      </c>
      <c r="C76" s="7">
        <v>1276</v>
      </c>
      <c r="D76" s="7">
        <v>667</v>
      </c>
      <c r="E76" s="7">
        <v>609</v>
      </c>
      <c r="F76" s="7">
        <v>1014</v>
      </c>
      <c r="G76" s="7">
        <v>528</v>
      </c>
      <c r="H76" s="7">
        <v>486</v>
      </c>
      <c r="I76" s="7">
        <f t="shared" si="2"/>
        <v>933</v>
      </c>
      <c r="J76" s="7">
        <v>497</v>
      </c>
      <c r="K76" s="41">
        <v>436</v>
      </c>
      <c r="L76" s="13">
        <v>4.5585326380147455</v>
      </c>
      <c r="M76" s="13">
        <v>4.5585326380147455</v>
      </c>
      <c r="N76" s="13">
        <f t="shared" si="3"/>
        <v>4.4236878289317714</v>
      </c>
    </row>
    <row r="77" spans="2:14" x14ac:dyDescent="0.2">
      <c r="B77" s="10" t="s">
        <v>141</v>
      </c>
      <c r="C77" s="7">
        <v>1401</v>
      </c>
      <c r="D77" s="7">
        <v>722</v>
      </c>
      <c r="E77" s="7">
        <v>679</v>
      </c>
      <c r="F77" s="7">
        <v>1275</v>
      </c>
      <c r="G77" s="7">
        <v>657</v>
      </c>
      <c r="H77" s="7">
        <v>618</v>
      </c>
      <c r="I77" s="7">
        <f t="shared" si="2"/>
        <v>997</v>
      </c>
      <c r="J77" s="7">
        <v>502</v>
      </c>
      <c r="K77" s="41">
        <v>495</v>
      </c>
      <c r="L77" s="13">
        <v>5.7318827549001981</v>
      </c>
      <c r="M77" s="13">
        <v>5.7318827549001981</v>
      </c>
      <c r="N77" s="13">
        <f t="shared" si="3"/>
        <v>4.7271347968327726</v>
      </c>
    </row>
    <row r="78" spans="2:14" x14ac:dyDescent="0.2">
      <c r="B78" s="10" t="s">
        <v>142</v>
      </c>
      <c r="C78" s="7">
        <v>1434</v>
      </c>
      <c r="D78" s="7">
        <v>717</v>
      </c>
      <c r="E78" s="7">
        <v>717</v>
      </c>
      <c r="F78" s="7">
        <v>1419</v>
      </c>
      <c r="G78" s="7">
        <v>741</v>
      </c>
      <c r="H78" s="7">
        <v>678</v>
      </c>
      <c r="I78" s="7">
        <f t="shared" si="2"/>
        <v>1269</v>
      </c>
      <c r="J78" s="7">
        <v>643</v>
      </c>
      <c r="K78" s="41">
        <v>626</v>
      </c>
      <c r="L78" s="13">
        <v>6.3792483366301029</v>
      </c>
      <c r="M78" s="13">
        <v>6.3792483366301029</v>
      </c>
      <c r="N78" s="13">
        <f t="shared" si="3"/>
        <v>6.0167844104120238</v>
      </c>
    </row>
    <row r="79" spans="2:14" x14ac:dyDescent="0.2">
      <c r="B79" s="10" t="s">
        <v>143</v>
      </c>
      <c r="C79" s="7">
        <v>1364</v>
      </c>
      <c r="D79" s="7">
        <v>669</v>
      </c>
      <c r="E79" s="7">
        <v>695</v>
      </c>
      <c r="F79" s="7">
        <v>1404</v>
      </c>
      <c r="G79" s="7">
        <v>709</v>
      </c>
      <c r="H79" s="7">
        <v>695</v>
      </c>
      <c r="I79" s="7">
        <f t="shared" si="2"/>
        <v>1407</v>
      </c>
      <c r="J79" s="7">
        <v>731</v>
      </c>
      <c r="K79" s="41">
        <v>676</v>
      </c>
      <c r="L79" s="13">
        <v>6.311814421866571</v>
      </c>
      <c r="M79" s="13">
        <v>6.311814421866571</v>
      </c>
      <c r="N79" s="13">
        <f t="shared" si="3"/>
        <v>6.6710919349485556</v>
      </c>
    </row>
    <row r="80" spans="2:14" x14ac:dyDescent="0.2">
      <c r="B80" s="10" t="s">
        <v>144</v>
      </c>
      <c r="C80" s="7">
        <v>1358</v>
      </c>
      <c r="D80" s="7">
        <v>681</v>
      </c>
      <c r="E80" s="7">
        <v>677</v>
      </c>
      <c r="F80" s="7">
        <v>1367</v>
      </c>
      <c r="G80" s="7">
        <v>678</v>
      </c>
      <c r="H80" s="7">
        <v>689</v>
      </c>
      <c r="I80" s="7">
        <f t="shared" si="2"/>
        <v>1431</v>
      </c>
      <c r="J80" s="7">
        <v>729</v>
      </c>
      <c r="K80" s="41">
        <v>702</v>
      </c>
      <c r="L80" s="13">
        <v>6.1454774321165262</v>
      </c>
      <c r="M80" s="13">
        <v>6.1454774321165262</v>
      </c>
      <c r="N80" s="13">
        <f t="shared" si="3"/>
        <v>6.7848845479114308</v>
      </c>
    </row>
    <row r="81" spans="2:14" x14ac:dyDescent="0.2">
      <c r="B81" s="10" t="s">
        <v>145</v>
      </c>
      <c r="C81" s="7">
        <v>1616</v>
      </c>
      <c r="D81" s="7">
        <v>798</v>
      </c>
      <c r="E81" s="7">
        <v>818</v>
      </c>
      <c r="F81" s="7">
        <v>1345</v>
      </c>
      <c r="G81" s="7">
        <v>676</v>
      </c>
      <c r="H81" s="7">
        <v>669</v>
      </c>
      <c r="I81" s="7">
        <f t="shared" si="2"/>
        <v>1344</v>
      </c>
      <c r="J81" s="7">
        <v>660</v>
      </c>
      <c r="K81" s="41">
        <v>684</v>
      </c>
      <c r="L81" s="13">
        <v>6.0465743571300123</v>
      </c>
      <c r="M81" s="13">
        <v>6.0465743571300123</v>
      </c>
      <c r="N81" s="13">
        <f t="shared" si="3"/>
        <v>6.372386325921009</v>
      </c>
    </row>
    <row r="82" spans="2:14" x14ac:dyDescent="0.2">
      <c r="B82" s="10" t="s">
        <v>146</v>
      </c>
      <c r="C82" s="7">
        <v>1899</v>
      </c>
      <c r="D82" s="7">
        <v>958</v>
      </c>
      <c r="E82" s="7">
        <v>941</v>
      </c>
      <c r="F82" s="7">
        <v>1602</v>
      </c>
      <c r="G82" s="7">
        <v>791</v>
      </c>
      <c r="H82" s="7">
        <v>811</v>
      </c>
      <c r="I82" s="7">
        <f t="shared" si="2"/>
        <v>1380</v>
      </c>
      <c r="J82" s="7">
        <v>701</v>
      </c>
      <c r="K82" s="41">
        <v>679</v>
      </c>
      <c r="L82" s="13">
        <v>7.2019420967451895</v>
      </c>
      <c r="M82" s="13">
        <v>7.2019420967451895</v>
      </c>
      <c r="N82" s="13">
        <f t="shared" si="3"/>
        <v>6.5430752453653218</v>
      </c>
    </row>
    <row r="83" spans="2:14" x14ac:dyDescent="0.2">
      <c r="B83" s="10" t="s">
        <v>147</v>
      </c>
      <c r="C83" s="7">
        <v>1668</v>
      </c>
      <c r="D83" s="7">
        <v>802</v>
      </c>
      <c r="E83" s="7">
        <v>866</v>
      </c>
      <c r="F83" s="7">
        <v>1872</v>
      </c>
      <c r="G83" s="7">
        <v>926</v>
      </c>
      <c r="H83" s="7">
        <v>946</v>
      </c>
      <c r="I83" s="7">
        <f t="shared" si="2"/>
        <v>1569</v>
      </c>
      <c r="J83" s="7">
        <v>763</v>
      </c>
      <c r="K83" s="41">
        <v>806</v>
      </c>
      <c r="L83" s="13">
        <v>8.4157525624887608</v>
      </c>
      <c r="M83" s="13">
        <v>8.4157525624887608</v>
      </c>
      <c r="N83" s="13">
        <f t="shared" si="3"/>
        <v>7.4391920724479625</v>
      </c>
    </row>
    <row r="84" spans="2:14" x14ac:dyDescent="0.2">
      <c r="B84" s="10" t="s">
        <v>148</v>
      </c>
      <c r="C84" s="7">
        <v>1482</v>
      </c>
      <c r="D84" s="7">
        <v>713</v>
      </c>
      <c r="E84" s="7">
        <v>769</v>
      </c>
      <c r="F84" s="7">
        <v>1587</v>
      </c>
      <c r="G84" s="7">
        <v>756</v>
      </c>
      <c r="H84" s="7">
        <v>831</v>
      </c>
      <c r="I84" s="7">
        <f t="shared" si="2"/>
        <v>1792</v>
      </c>
      <c r="J84" s="7">
        <v>865</v>
      </c>
      <c r="K84" s="41">
        <v>927</v>
      </c>
      <c r="L84" s="13">
        <v>7.1345081819816585</v>
      </c>
      <c r="M84" s="13">
        <v>7.1345081819816585</v>
      </c>
      <c r="N84" s="13">
        <f t="shared" si="3"/>
        <v>8.4965151012280131</v>
      </c>
    </row>
    <row r="85" spans="2:14" x14ac:dyDescent="0.2">
      <c r="B85" s="10" t="s">
        <v>149</v>
      </c>
      <c r="C85" s="7">
        <v>1443</v>
      </c>
      <c r="D85" s="7">
        <v>629</v>
      </c>
      <c r="E85" s="7">
        <v>814</v>
      </c>
      <c r="F85" s="7">
        <v>1349</v>
      </c>
      <c r="G85" s="7">
        <v>620</v>
      </c>
      <c r="H85" s="7">
        <v>729</v>
      </c>
      <c r="I85" s="7">
        <f t="shared" si="2"/>
        <v>1464</v>
      </c>
      <c r="J85" s="7">
        <v>680</v>
      </c>
      <c r="K85" s="41">
        <v>784</v>
      </c>
      <c r="L85" s="13">
        <v>6.0645567344002878</v>
      </c>
      <c r="M85" s="13">
        <v>6.0645567344002878</v>
      </c>
      <c r="N85" s="13">
        <f t="shared" si="3"/>
        <v>6.9413493907353851</v>
      </c>
    </row>
    <row r="86" spans="2:14" x14ac:dyDescent="0.2">
      <c r="B86" s="10" t="s">
        <v>150</v>
      </c>
      <c r="C86" s="7">
        <v>1230</v>
      </c>
      <c r="D86" s="7">
        <v>492</v>
      </c>
      <c r="E86" s="7">
        <v>738</v>
      </c>
      <c r="F86" s="7">
        <v>1215</v>
      </c>
      <c r="G86" s="7">
        <v>498</v>
      </c>
      <c r="H86" s="7">
        <v>717</v>
      </c>
      <c r="I86" s="7">
        <f t="shared" si="2"/>
        <v>1171</v>
      </c>
      <c r="J86" s="7">
        <v>508</v>
      </c>
      <c r="K86" s="41">
        <v>663</v>
      </c>
      <c r="L86" s="13">
        <v>5.4621470958460714</v>
      </c>
      <c r="M86" s="13">
        <v>5.4621470958460714</v>
      </c>
      <c r="N86" s="13">
        <f t="shared" si="3"/>
        <v>5.5521312408136172</v>
      </c>
    </row>
    <row r="87" spans="2:14" x14ac:dyDescent="0.2">
      <c r="B87" s="10" t="s">
        <v>151</v>
      </c>
      <c r="C87" s="7">
        <v>787</v>
      </c>
      <c r="D87" s="7">
        <v>251</v>
      </c>
      <c r="E87" s="7">
        <v>536</v>
      </c>
      <c r="F87" s="7">
        <v>852</v>
      </c>
      <c r="G87" s="7">
        <v>301</v>
      </c>
      <c r="H87" s="7">
        <v>551</v>
      </c>
      <c r="I87" s="7">
        <f t="shared" si="2"/>
        <v>878</v>
      </c>
      <c r="J87" s="7">
        <v>308</v>
      </c>
      <c r="K87" s="41">
        <v>570</v>
      </c>
      <c r="L87" s="13">
        <v>3.8302463585686031</v>
      </c>
      <c r="M87" s="13">
        <v>3.8302463585686031</v>
      </c>
      <c r="N87" s="13">
        <f t="shared" si="3"/>
        <v>4.1629130908918492</v>
      </c>
    </row>
    <row r="88" spans="2:14" x14ac:dyDescent="0.2">
      <c r="B88" s="10" t="s">
        <v>787</v>
      </c>
      <c r="C88" s="7">
        <v>341</v>
      </c>
      <c r="D88" s="7">
        <v>99</v>
      </c>
      <c r="E88" s="7">
        <v>242</v>
      </c>
      <c r="F88" s="7">
        <v>398</v>
      </c>
      <c r="G88" s="7">
        <v>110</v>
      </c>
      <c r="H88" s="7">
        <v>288</v>
      </c>
      <c r="I88" s="7">
        <f t="shared" si="2"/>
        <v>502</v>
      </c>
      <c r="J88" s="7">
        <v>139</v>
      </c>
      <c r="K88" s="41">
        <v>363</v>
      </c>
      <c r="L88" s="13">
        <v>1.7892465383923755</v>
      </c>
      <c r="M88" s="13">
        <v>1.7892465383923755</v>
      </c>
      <c r="N88" s="13">
        <f t="shared" si="3"/>
        <v>2.3801621544734721</v>
      </c>
    </row>
    <row r="89" spans="2:14" x14ac:dyDescent="0.2">
      <c r="B89" s="10" t="s">
        <v>789</v>
      </c>
      <c r="C89" s="7">
        <v>108</v>
      </c>
      <c r="D89" s="7">
        <v>18</v>
      </c>
      <c r="E89" s="7">
        <v>90</v>
      </c>
      <c r="F89" s="7">
        <v>115</v>
      </c>
      <c r="G89" s="7">
        <v>23</v>
      </c>
      <c r="H89" s="7">
        <v>92</v>
      </c>
      <c r="I89" s="7">
        <f t="shared" si="2"/>
        <v>143</v>
      </c>
      <c r="J89" s="7">
        <v>32</v>
      </c>
      <c r="K89" s="41">
        <v>111</v>
      </c>
      <c r="L89" s="13">
        <v>0.51699334652040996</v>
      </c>
      <c r="M89" s="13">
        <v>0.51699334652040996</v>
      </c>
      <c r="N89" s="13">
        <f t="shared" si="3"/>
        <v>0.67801431890379782</v>
      </c>
    </row>
    <row r="90" spans="2:14" x14ac:dyDescent="0.2">
      <c r="B90" s="10" t="s">
        <v>785</v>
      </c>
      <c r="C90" s="7">
        <v>14</v>
      </c>
      <c r="D90" s="7">
        <v>2</v>
      </c>
      <c r="E90" s="7">
        <v>12</v>
      </c>
      <c r="F90" s="7">
        <v>17</v>
      </c>
      <c r="G90" s="7">
        <v>2</v>
      </c>
      <c r="H90" s="7">
        <v>15</v>
      </c>
      <c r="I90" s="7">
        <f t="shared" si="2"/>
        <v>23</v>
      </c>
      <c r="J90" s="7">
        <v>3</v>
      </c>
      <c r="K90" s="41">
        <v>20</v>
      </c>
      <c r="L90" s="13">
        <v>7.64251033986693E-2</v>
      </c>
      <c r="M90" s="13">
        <v>7.64251033986693E-2</v>
      </c>
      <c r="N90" s="13">
        <f t="shared" si="3"/>
        <v>0.10905125408942204</v>
      </c>
    </row>
    <row r="91" spans="2:14" ht="13.8" thickBot="1" x14ac:dyDescent="0.25">
      <c r="B91" s="11" t="s">
        <v>153</v>
      </c>
      <c r="C91" s="71">
        <v>37</v>
      </c>
      <c r="D91" s="9">
        <v>27</v>
      </c>
      <c r="E91" s="9">
        <v>10</v>
      </c>
      <c r="F91" s="9">
        <v>78</v>
      </c>
      <c r="G91" s="9">
        <v>51</v>
      </c>
      <c r="H91" s="9">
        <v>27</v>
      </c>
      <c r="I91" s="9">
        <f t="shared" si="2"/>
        <v>143</v>
      </c>
      <c r="J91" s="9">
        <v>87</v>
      </c>
      <c r="K91" s="42">
        <v>56</v>
      </c>
      <c r="L91" s="27">
        <v>0.35065635677036505</v>
      </c>
      <c r="M91" s="27">
        <v>0.35065635677036505</v>
      </c>
      <c r="N91" s="27">
        <f t="shared" si="3"/>
        <v>0.67801431890379782</v>
      </c>
    </row>
    <row r="92" spans="2:14" x14ac:dyDescent="0.2">
      <c r="B92" s="2" t="s">
        <v>133</v>
      </c>
    </row>
    <row r="95" spans="2:14" x14ac:dyDescent="0.2">
      <c r="B95" s="1" t="s">
        <v>779</v>
      </c>
      <c r="N95" s="3"/>
    </row>
    <row r="96" spans="2:14" ht="20.100000000000001" customHeight="1" thickBot="1" x14ac:dyDescent="0.25">
      <c r="B96" s="26" t="s">
        <v>177</v>
      </c>
      <c r="D96" s="3"/>
      <c r="N96" s="3" t="s">
        <v>11</v>
      </c>
    </row>
    <row r="97" spans="2:14" x14ac:dyDescent="0.2">
      <c r="B97" s="175" t="s">
        <v>135</v>
      </c>
      <c r="C97" s="181" t="s">
        <v>50</v>
      </c>
      <c r="D97" s="194"/>
      <c r="E97" s="195"/>
      <c r="F97" s="181" t="s">
        <v>780</v>
      </c>
      <c r="G97" s="194"/>
      <c r="H97" s="195"/>
      <c r="I97" s="181" t="s">
        <v>884</v>
      </c>
      <c r="J97" s="194"/>
      <c r="K97" s="195"/>
      <c r="L97" s="193" t="s">
        <v>777</v>
      </c>
      <c r="M97" s="193"/>
      <c r="N97" s="193"/>
    </row>
    <row r="98" spans="2:14" x14ac:dyDescent="0.2">
      <c r="B98" s="177"/>
      <c r="C98" s="12" t="s">
        <v>94</v>
      </c>
      <c r="D98" s="18" t="s">
        <v>62</v>
      </c>
      <c r="E98" s="18" t="s">
        <v>63</v>
      </c>
      <c r="F98" s="12" t="s">
        <v>94</v>
      </c>
      <c r="G98" s="18" t="s">
        <v>62</v>
      </c>
      <c r="H98" s="18" t="s">
        <v>63</v>
      </c>
      <c r="I98" s="12" t="s">
        <v>94</v>
      </c>
      <c r="J98" s="18" t="s">
        <v>62</v>
      </c>
      <c r="K98" s="18" t="s">
        <v>63</v>
      </c>
      <c r="L98" s="18" t="s">
        <v>885</v>
      </c>
      <c r="M98" s="12" t="s">
        <v>886</v>
      </c>
      <c r="N98" s="19" t="s">
        <v>887</v>
      </c>
    </row>
    <row r="99" spans="2:14" x14ac:dyDescent="0.2">
      <c r="B99" s="4"/>
      <c r="C99" s="5" t="s">
        <v>69</v>
      </c>
      <c r="D99" s="5" t="s">
        <v>69</v>
      </c>
      <c r="E99" s="5" t="s">
        <v>69</v>
      </c>
      <c r="F99" s="5" t="s">
        <v>69</v>
      </c>
      <c r="G99" s="5" t="s">
        <v>69</v>
      </c>
      <c r="H99" s="5" t="s">
        <v>69</v>
      </c>
      <c r="I99" s="5" t="s">
        <v>69</v>
      </c>
      <c r="J99" s="5" t="s">
        <v>69</v>
      </c>
      <c r="K99" s="40" t="s">
        <v>69</v>
      </c>
      <c r="L99" s="5" t="s">
        <v>172</v>
      </c>
      <c r="M99" s="5" t="s">
        <v>172</v>
      </c>
      <c r="N99" s="5" t="s">
        <v>172</v>
      </c>
    </row>
    <row r="100" spans="2:14" x14ac:dyDescent="0.2">
      <c r="B100" s="69" t="s">
        <v>136</v>
      </c>
      <c r="C100" s="7">
        <v>10615</v>
      </c>
      <c r="D100" s="7">
        <v>5218</v>
      </c>
      <c r="E100" s="7">
        <v>5397</v>
      </c>
      <c r="F100" s="7">
        <v>9918</v>
      </c>
      <c r="G100" s="7">
        <v>4854</v>
      </c>
      <c r="H100" s="7">
        <v>5064</v>
      </c>
      <c r="I100" s="7">
        <f>SUM(J100:K100)</f>
        <v>9339</v>
      </c>
      <c r="J100" s="7">
        <f>SUM(J101:J122)</f>
        <v>4629</v>
      </c>
      <c r="K100" s="7">
        <f>SUM(K101:K122)</f>
        <v>4710</v>
      </c>
      <c r="L100" s="73">
        <f>C100/$C$100*100</f>
        <v>100</v>
      </c>
      <c r="M100" s="13">
        <f>F100/$F$100*100</f>
        <v>100</v>
      </c>
      <c r="N100" s="13">
        <f>I100/$I$100*100</f>
        <v>100</v>
      </c>
    </row>
    <row r="101" spans="2:14" x14ac:dyDescent="0.2">
      <c r="B101" s="10" t="s">
        <v>154</v>
      </c>
      <c r="C101" s="7">
        <v>349</v>
      </c>
      <c r="D101" s="7">
        <v>185</v>
      </c>
      <c r="E101" s="7">
        <v>164</v>
      </c>
      <c r="F101" s="7">
        <v>336</v>
      </c>
      <c r="G101" s="7">
        <v>144</v>
      </c>
      <c r="H101" s="7">
        <v>192</v>
      </c>
      <c r="I101" s="7">
        <f t="shared" ref="I101:I122" si="4">SUM(J101:K101)</f>
        <v>290</v>
      </c>
      <c r="J101" s="7">
        <v>153</v>
      </c>
      <c r="K101" s="41">
        <v>137</v>
      </c>
      <c r="L101" s="13">
        <v>3.3877797943133698</v>
      </c>
      <c r="M101" s="13">
        <v>3.3877797943133698</v>
      </c>
      <c r="N101" s="13">
        <f>I101/$I$100*100</f>
        <v>3.1052575222186527</v>
      </c>
    </row>
    <row r="102" spans="2:14" x14ac:dyDescent="0.2">
      <c r="B102" s="10" t="s">
        <v>155</v>
      </c>
      <c r="C102" s="7">
        <v>463</v>
      </c>
      <c r="D102" s="7">
        <v>245</v>
      </c>
      <c r="E102" s="7">
        <v>218</v>
      </c>
      <c r="F102" s="7">
        <v>406</v>
      </c>
      <c r="G102" s="7">
        <v>207</v>
      </c>
      <c r="H102" s="7">
        <v>199</v>
      </c>
      <c r="I102" s="7">
        <f t="shared" si="4"/>
        <v>387</v>
      </c>
      <c r="J102" s="7">
        <v>179</v>
      </c>
      <c r="K102" s="41">
        <v>208</v>
      </c>
      <c r="L102" s="13">
        <v>4.0935672514619883</v>
      </c>
      <c r="M102" s="13">
        <v>4.0935672514619883</v>
      </c>
      <c r="N102" s="13">
        <f t="shared" ref="N102:N122" si="5">I102/$I$100*100</f>
        <v>4.1439126244779949</v>
      </c>
    </row>
    <row r="103" spans="2:14" x14ac:dyDescent="0.2">
      <c r="B103" s="10" t="s">
        <v>152</v>
      </c>
      <c r="C103" s="7">
        <v>528</v>
      </c>
      <c r="D103" s="7">
        <v>273</v>
      </c>
      <c r="E103" s="7">
        <v>255</v>
      </c>
      <c r="F103" s="7">
        <v>458</v>
      </c>
      <c r="G103" s="7">
        <v>238</v>
      </c>
      <c r="H103" s="7">
        <v>220</v>
      </c>
      <c r="I103" s="7">
        <f t="shared" si="4"/>
        <v>410</v>
      </c>
      <c r="J103" s="7">
        <v>211</v>
      </c>
      <c r="K103" s="41">
        <v>199</v>
      </c>
      <c r="L103" s="13">
        <v>4.6178665053438195</v>
      </c>
      <c r="M103" s="13">
        <v>4.6178665053438195</v>
      </c>
      <c r="N103" s="13">
        <f t="shared" si="5"/>
        <v>4.3901916693436132</v>
      </c>
    </row>
    <row r="104" spans="2:14" x14ac:dyDescent="0.2">
      <c r="B104" s="10" t="s">
        <v>137</v>
      </c>
      <c r="C104" s="7">
        <v>543</v>
      </c>
      <c r="D104" s="7">
        <v>287</v>
      </c>
      <c r="E104" s="7">
        <v>256</v>
      </c>
      <c r="F104" s="7">
        <v>440</v>
      </c>
      <c r="G104" s="7">
        <v>215</v>
      </c>
      <c r="H104" s="7">
        <v>225</v>
      </c>
      <c r="I104" s="7">
        <f t="shared" si="4"/>
        <v>401</v>
      </c>
      <c r="J104" s="7">
        <v>212</v>
      </c>
      <c r="K104" s="41">
        <v>189</v>
      </c>
      <c r="L104" s="13">
        <v>4.4363783020770322</v>
      </c>
      <c r="M104" s="13">
        <v>4.4363783020770322</v>
      </c>
      <c r="N104" s="13">
        <f t="shared" si="5"/>
        <v>4.2938216083092406</v>
      </c>
    </row>
    <row r="105" spans="2:14" x14ac:dyDescent="0.2">
      <c r="B105" s="10" t="s">
        <v>138</v>
      </c>
      <c r="C105" s="7">
        <v>436</v>
      </c>
      <c r="D105" s="7">
        <v>235</v>
      </c>
      <c r="E105" s="7">
        <v>201</v>
      </c>
      <c r="F105" s="7">
        <v>354</v>
      </c>
      <c r="G105" s="7">
        <v>198</v>
      </c>
      <c r="H105" s="7">
        <v>156</v>
      </c>
      <c r="I105" s="7">
        <f t="shared" si="4"/>
        <v>275</v>
      </c>
      <c r="J105" s="7">
        <v>144</v>
      </c>
      <c r="K105" s="41">
        <v>131</v>
      </c>
      <c r="L105" s="13">
        <v>3.5692679975801571</v>
      </c>
      <c r="M105" s="13">
        <v>3.5692679975801571</v>
      </c>
      <c r="N105" s="13">
        <f t="shared" si="5"/>
        <v>2.944640753828033</v>
      </c>
    </row>
    <row r="106" spans="2:14" x14ac:dyDescent="0.2">
      <c r="B106" s="10" t="s">
        <v>139</v>
      </c>
      <c r="C106" s="7">
        <v>424</v>
      </c>
      <c r="D106" s="7">
        <v>227</v>
      </c>
      <c r="E106" s="7">
        <v>197</v>
      </c>
      <c r="F106" s="7">
        <v>427</v>
      </c>
      <c r="G106" s="7">
        <v>239</v>
      </c>
      <c r="H106" s="7">
        <v>188</v>
      </c>
      <c r="I106" s="7">
        <f t="shared" si="4"/>
        <v>324</v>
      </c>
      <c r="J106" s="7">
        <v>186</v>
      </c>
      <c r="K106" s="41">
        <v>138</v>
      </c>
      <c r="L106" s="13">
        <v>4.3053034886065742</v>
      </c>
      <c r="M106" s="13">
        <v>4.3053034886065742</v>
      </c>
      <c r="N106" s="13">
        <f t="shared" si="5"/>
        <v>3.4693221972373913</v>
      </c>
    </row>
    <row r="107" spans="2:14" x14ac:dyDescent="0.2">
      <c r="B107" s="10" t="s">
        <v>140</v>
      </c>
      <c r="C107" s="7">
        <v>528</v>
      </c>
      <c r="D107" s="7">
        <v>278</v>
      </c>
      <c r="E107" s="7">
        <v>250</v>
      </c>
      <c r="F107" s="7">
        <v>413</v>
      </c>
      <c r="G107" s="7">
        <v>213</v>
      </c>
      <c r="H107" s="7">
        <v>200</v>
      </c>
      <c r="I107" s="7">
        <f t="shared" si="4"/>
        <v>384</v>
      </c>
      <c r="J107" s="7">
        <v>210</v>
      </c>
      <c r="K107" s="41">
        <v>174</v>
      </c>
      <c r="L107" s="13">
        <v>4.1641459971768509</v>
      </c>
      <c r="M107" s="13">
        <v>4.1641459971768509</v>
      </c>
      <c r="N107" s="13">
        <f t="shared" si="5"/>
        <v>4.1117892707998722</v>
      </c>
    </row>
    <row r="108" spans="2:14" x14ac:dyDescent="0.2">
      <c r="B108" s="10" t="s">
        <v>141</v>
      </c>
      <c r="C108" s="7">
        <v>601</v>
      </c>
      <c r="D108" s="7">
        <v>305</v>
      </c>
      <c r="E108" s="7">
        <v>296</v>
      </c>
      <c r="F108" s="7">
        <v>508</v>
      </c>
      <c r="G108" s="7">
        <v>271</v>
      </c>
      <c r="H108" s="7">
        <v>237</v>
      </c>
      <c r="I108" s="7">
        <f t="shared" si="4"/>
        <v>459</v>
      </c>
      <c r="J108" s="7">
        <v>228</v>
      </c>
      <c r="K108" s="41">
        <v>231</v>
      </c>
      <c r="L108" s="13">
        <v>5.1220004033071183</v>
      </c>
      <c r="M108" s="13">
        <v>5.1220004033071183</v>
      </c>
      <c r="N108" s="13">
        <f t="shared" si="5"/>
        <v>4.9148731127529715</v>
      </c>
    </row>
    <row r="109" spans="2:14" x14ac:dyDescent="0.2">
      <c r="B109" s="10" t="s">
        <v>142</v>
      </c>
      <c r="C109" s="7">
        <v>592</v>
      </c>
      <c r="D109" s="7">
        <v>279</v>
      </c>
      <c r="E109" s="7">
        <v>313</v>
      </c>
      <c r="F109" s="7">
        <v>583</v>
      </c>
      <c r="G109" s="7">
        <v>289</v>
      </c>
      <c r="H109" s="7">
        <v>294</v>
      </c>
      <c r="I109" s="7">
        <f t="shared" si="4"/>
        <v>534</v>
      </c>
      <c r="J109" s="7">
        <v>285</v>
      </c>
      <c r="K109" s="41">
        <v>249</v>
      </c>
      <c r="L109" s="13">
        <v>5.8782012502520669</v>
      </c>
      <c r="M109" s="13">
        <v>5.8782012502520669</v>
      </c>
      <c r="N109" s="13">
        <f t="shared" si="5"/>
        <v>5.7179569547060716</v>
      </c>
    </row>
    <row r="110" spans="2:14" x14ac:dyDescent="0.2">
      <c r="B110" s="10" t="s">
        <v>143</v>
      </c>
      <c r="C110" s="7">
        <v>711</v>
      </c>
      <c r="D110" s="7">
        <v>351</v>
      </c>
      <c r="E110" s="7">
        <v>360</v>
      </c>
      <c r="F110" s="7">
        <v>584</v>
      </c>
      <c r="G110" s="7">
        <v>282</v>
      </c>
      <c r="H110" s="7">
        <v>302</v>
      </c>
      <c r="I110" s="7">
        <f t="shared" si="4"/>
        <v>591</v>
      </c>
      <c r="J110" s="7">
        <v>300</v>
      </c>
      <c r="K110" s="41">
        <v>291</v>
      </c>
      <c r="L110" s="13">
        <v>5.8882839282113331</v>
      </c>
      <c r="M110" s="13">
        <v>5.8882839282113331</v>
      </c>
      <c r="N110" s="13">
        <f t="shared" si="5"/>
        <v>6.3283006745904276</v>
      </c>
    </row>
    <row r="111" spans="2:14" x14ac:dyDescent="0.2">
      <c r="B111" s="10" t="s">
        <v>144</v>
      </c>
      <c r="C111" s="7">
        <v>755</v>
      </c>
      <c r="D111" s="7">
        <v>370</v>
      </c>
      <c r="E111" s="7">
        <v>385</v>
      </c>
      <c r="F111" s="7">
        <v>699</v>
      </c>
      <c r="G111" s="7">
        <v>342</v>
      </c>
      <c r="H111" s="7">
        <v>357</v>
      </c>
      <c r="I111" s="7">
        <f t="shared" si="4"/>
        <v>579</v>
      </c>
      <c r="J111" s="7">
        <v>275</v>
      </c>
      <c r="K111" s="41">
        <v>304</v>
      </c>
      <c r="L111" s="13">
        <v>7.047791893526921</v>
      </c>
      <c r="M111" s="13">
        <v>7.047791893526921</v>
      </c>
      <c r="N111" s="13">
        <f t="shared" si="5"/>
        <v>6.1998072598779315</v>
      </c>
    </row>
    <row r="112" spans="2:14" x14ac:dyDescent="0.2">
      <c r="B112" s="10" t="s">
        <v>145</v>
      </c>
      <c r="C112" s="7">
        <v>836</v>
      </c>
      <c r="D112" s="7">
        <v>442</v>
      </c>
      <c r="E112" s="7">
        <v>394</v>
      </c>
      <c r="F112" s="7">
        <v>756</v>
      </c>
      <c r="G112" s="7">
        <v>373</v>
      </c>
      <c r="H112" s="7">
        <v>383</v>
      </c>
      <c r="I112" s="7">
        <f t="shared" si="4"/>
        <v>701</v>
      </c>
      <c r="J112" s="7">
        <v>345</v>
      </c>
      <c r="K112" s="41">
        <v>356</v>
      </c>
      <c r="L112" s="13">
        <v>7.6225045372050815</v>
      </c>
      <c r="M112" s="13">
        <v>7.6225045372050815</v>
      </c>
      <c r="N112" s="13">
        <f t="shared" si="5"/>
        <v>7.5061569761216402</v>
      </c>
    </row>
    <row r="113" spans="2:14" x14ac:dyDescent="0.2">
      <c r="B113" s="10" t="s">
        <v>146</v>
      </c>
      <c r="C113" s="7">
        <v>882</v>
      </c>
      <c r="D113" s="7">
        <v>451</v>
      </c>
      <c r="E113" s="7">
        <v>431</v>
      </c>
      <c r="F113" s="7">
        <v>819</v>
      </c>
      <c r="G113" s="7">
        <v>428</v>
      </c>
      <c r="H113" s="7">
        <v>391</v>
      </c>
      <c r="I113" s="7">
        <f t="shared" si="4"/>
        <v>740</v>
      </c>
      <c r="J113" s="7">
        <v>369</v>
      </c>
      <c r="K113" s="41">
        <v>371</v>
      </c>
      <c r="L113" s="13">
        <v>8.2577132486388383</v>
      </c>
      <c r="M113" s="13">
        <v>8.2577132486388383</v>
      </c>
      <c r="N113" s="13">
        <f t="shared" si="5"/>
        <v>7.9237605739372521</v>
      </c>
    </row>
    <row r="114" spans="2:14" x14ac:dyDescent="0.2">
      <c r="B114" s="10" t="s">
        <v>147</v>
      </c>
      <c r="C114" s="7">
        <v>722</v>
      </c>
      <c r="D114" s="7">
        <v>366</v>
      </c>
      <c r="E114" s="7">
        <v>356</v>
      </c>
      <c r="F114" s="7">
        <v>836</v>
      </c>
      <c r="G114" s="7">
        <v>422</v>
      </c>
      <c r="H114" s="7">
        <v>414</v>
      </c>
      <c r="I114" s="7">
        <f t="shared" si="4"/>
        <v>789</v>
      </c>
      <c r="J114" s="7">
        <v>414</v>
      </c>
      <c r="K114" s="41">
        <v>375</v>
      </c>
      <c r="L114" s="13">
        <v>8.4291187739463602</v>
      </c>
      <c r="M114" s="13">
        <v>8.4291187739463602</v>
      </c>
      <c r="N114" s="13">
        <f t="shared" si="5"/>
        <v>8.4484420173466113</v>
      </c>
    </row>
    <row r="115" spans="2:14" x14ac:dyDescent="0.2">
      <c r="B115" s="10" t="s">
        <v>148</v>
      </c>
      <c r="C115" s="7">
        <v>587</v>
      </c>
      <c r="D115" s="7">
        <v>284</v>
      </c>
      <c r="E115" s="7">
        <v>303</v>
      </c>
      <c r="F115" s="7">
        <v>679</v>
      </c>
      <c r="G115" s="7">
        <v>337</v>
      </c>
      <c r="H115" s="7">
        <v>342</v>
      </c>
      <c r="I115" s="7">
        <f t="shared" si="4"/>
        <v>780</v>
      </c>
      <c r="J115" s="7">
        <v>388</v>
      </c>
      <c r="K115" s="41">
        <v>392</v>
      </c>
      <c r="L115" s="13">
        <v>6.8461383343416005</v>
      </c>
      <c r="M115" s="13">
        <v>6.8461383343416005</v>
      </c>
      <c r="N115" s="13">
        <f t="shared" si="5"/>
        <v>8.3520719563122388</v>
      </c>
    </row>
    <row r="116" spans="2:14" x14ac:dyDescent="0.2">
      <c r="B116" s="10" t="s">
        <v>149</v>
      </c>
      <c r="C116" s="7">
        <v>572</v>
      </c>
      <c r="D116" s="7">
        <v>249</v>
      </c>
      <c r="E116" s="7">
        <v>323</v>
      </c>
      <c r="F116" s="7">
        <v>515</v>
      </c>
      <c r="G116" s="7">
        <v>243</v>
      </c>
      <c r="H116" s="7">
        <v>272</v>
      </c>
      <c r="I116" s="7">
        <f t="shared" si="4"/>
        <v>628</v>
      </c>
      <c r="J116" s="7">
        <v>300</v>
      </c>
      <c r="K116" s="41">
        <v>328</v>
      </c>
      <c r="L116" s="13">
        <v>5.1925791490219799</v>
      </c>
      <c r="M116" s="13">
        <v>5.1925791490219799</v>
      </c>
      <c r="N116" s="13">
        <f t="shared" si="5"/>
        <v>6.7244887032872906</v>
      </c>
    </row>
    <row r="117" spans="2:14" x14ac:dyDescent="0.2">
      <c r="B117" s="10" t="s">
        <v>150</v>
      </c>
      <c r="C117" s="7">
        <v>567</v>
      </c>
      <c r="D117" s="7">
        <v>227</v>
      </c>
      <c r="E117" s="7">
        <v>340</v>
      </c>
      <c r="F117" s="7">
        <v>468</v>
      </c>
      <c r="G117" s="7">
        <v>192</v>
      </c>
      <c r="H117" s="7">
        <v>276</v>
      </c>
      <c r="I117" s="7">
        <f t="shared" si="4"/>
        <v>447</v>
      </c>
      <c r="J117" s="7">
        <v>205</v>
      </c>
      <c r="K117" s="41">
        <v>242</v>
      </c>
      <c r="L117" s="13">
        <v>4.7186932849364798</v>
      </c>
      <c r="M117" s="13">
        <v>4.7186932849364798</v>
      </c>
      <c r="N117" s="13">
        <f t="shared" si="5"/>
        <v>4.7863796980404754</v>
      </c>
    </row>
    <row r="118" spans="2:14" x14ac:dyDescent="0.2">
      <c r="B118" s="10" t="s">
        <v>151</v>
      </c>
      <c r="C118" s="7">
        <v>343</v>
      </c>
      <c r="D118" s="7">
        <v>127</v>
      </c>
      <c r="E118" s="7">
        <v>216</v>
      </c>
      <c r="F118" s="7">
        <v>401</v>
      </c>
      <c r="G118" s="7">
        <v>148</v>
      </c>
      <c r="H118" s="7">
        <v>253</v>
      </c>
      <c r="I118" s="7">
        <f t="shared" si="4"/>
        <v>345</v>
      </c>
      <c r="J118" s="7">
        <v>132</v>
      </c>
      <c r="K118" s="41">
        <v>213</v>
      </c>
      <c r="L118" s="13">
        <v>4.0431538616656582</v>
      </c>
      <c r="M118" s="13">
        <v>4.0431538616656582</v>
      </c>
      <c r="N118" s="13">
        <f t="shared" si="5"/>
        <v>3.6941856729842599</v>
      </c>
    </row>
    <row r="119" spans="2:14" x14ac:dyDescent="0.2">
      <c r="B119" s="10" t="s">
        <v>787</v>
      </c>
      <c r="C119" s="7">
        <v>140</v>
      </c>
      <c r="D119" s="7">
        <v>25</v>
      </c>
      <c r="E119" s="7">
        <v>115</v>
      </c>
      <c r="F119" s="7">
        <v>181</v>
      </c>
      <c r="G119" s="7">
        <v>53</v>
      </c>
      <c r="H119" s="7">
        <v>128</v>
      </c>
      <c r="I119" s="7">
        <f t="shared" si="4"/>
        <v>202</v>
      </c>
      <c r="J119" s="7">
        <v>62</v>
      </c>
      <c r="K119" s="41">
        <v>140</v>
      </c>
      <c r="L119" s="13">
        <v>1.8249647106271427</v>
      </c>
      <c r="M119" s="13">
        <v>1.8249647106271427</v>
      </c>
      <c r="N119" s="13">
        <f t="shared" si="5"/>
        <v>2.1629724809936826</v>
      </c>
    </row>
    <row r="120" spans="2:14" x14ac:dyDescent="0.2">
      <c r="B120" s="10" t="s">
        <v>789</v>
      </c>
      <c r="C120" s="7">
        <v>20</v>
      </c>
      <c r="D120" s="7">
        <v>3</v>
      </c>
      <c r="E120" s="7">
        <v>17</v>
      </c>
      <c r="F120" s="7">
        <v>37</v>
      </c>
      <c r="G120" s="7">
        <v>6</v>
      </c>
      <c r="H120" s="7">
        <v>31</v>
      </c>
      <c r="I120" s="7">
        <f t="shared" si="4"/>
        <v>51</v>
      </c>
      <c r="J120" s="7">
        <v>18</v>
      </c>
      <c r="K120" s="41">
        <v>33</v>
      </c>
      <c r="L120" s="13">
        <v>0.37305908449284131</v>
      </c>
      <c r="M120" s="13">
        <v>0.37305908449284131</v>
      </c>
      <c r="N120" s="13">
        <f t="shared" si="5"/>
        <v>0.54609701252810794</v>
      </c>
    </row>
    <row r="121" spans="2:14" x14ac:dyDescent="0.2">
      <c r="B121" s="10" t="s">
        <v>785</v>
      </c>
      <c r="C121" s="7">
        <v>3</v>
      </c>
      <c r="D121" s="7" t="s">
        <v>176</v>
      </c>
      <c r="E121" s="7">
        <v>3</v>
      </c>
      <c r="F121" s="7">
        <v>3</v>
      </c>
      <c r="G121" s="7" t="s">
        <v>176</v>
      </c>
      <c r="H121" s="7">
        <v>3</v>
      </c>
      <c r="I121" s="7">
        <f t="shared" si="4"/>
        <v>5</v>
      </c>
      <c r="J121" s="7">
        <v>0</v>
      </c>
      <c r="K121" s="41">
        <v>5</v>
      </c>
      <c r="L121" s="13">
        <v>3.0248033877797946E-2</v>
      </c>
      <c r="M121" s="13">
        <v>3.0248033877797946E-2</v>
      </c>
      <c r="N121" s="13">
        <f t="shared" si="5"/>
        <v>5.3538922796873327E-2</v>
      </c>
    </row>
    <row r="122" spans="2:14" ht="13.8" thickBot="1" x14ac:dyDescent="0.25">
      <c r="B122" s="11" t="s">
        <v>153</v>
      </c>
      <c r="C122" s="71">
        <v>13</v>
      </c>
      <c r="D122" s="9">
        <v>9</v>
      </c>
      <c r="E122" s="9">
        <v>4</v>
      </c>
      <c r="F122" s="9">
        <v>15</v>
      </c>
      <c r="G122" s="9">
        <v>14</v>
      </c>
      <c r="H122" s="9">
        <v>1</v>
      </c>
      <c r="I122" s="9">
        <f t="shared" si="4"/>
        <v>17</v>
      </c>
      <c r="J122" s="9">
        <v>13</v>
      </c>
      <c r="K122" s="42">
        <v>4</v>
      </c>
      <c r="L122" s="27">
        <v>0.15124016938898971</v>
      </c>
      <c r="M122" s="27">
        <v>0.15124016938898971</v>
      </c>
      <c r="N122" s="27">
        <f t="shared" si="5"/>
        <v>0.18203233750936931</v>
      </c>
    </row>
    <row r="123" spans="2:14" x14ac:dyDescent="0.2">
      <c r="B123" s="2" t="s">
        <v>133</v>
      </c>
    </row>
    <row r="126" spans="2:14" x14ac:dyDescent="0.2">
      <c r="B126" s="1" t="s">
        <v>779</v>
      </c>
      <c r="N126" s="3"/>
    </row>
    <row r="127" spans="2:14" ht="20.100000000000001" customHeight="1" thickBot="1" x14ac:dyDescent="0.25">
      <c r="B127" s="26" t="s">
        <v>178</v>
      </c>
      <c r="D127" s="3"/>
      <c r="N127" s="3" t="s">
        <v>11</v>
      </c>
    </row>
    <row r="128" spans="2:14" x14ac:dyDescent="0.2">
      <c r="B128" s="175" t="s">
        <v>135</v>
      </c>
      <c r="C128" s="181" t="s">
        <v>50</v>
      </c>
      <c r="D128" s="194"/>
      <c r="E128" s="195"/>
      <c r="F128" s="181" t="s">
        <v>780</v>
      </c>
      <c r="G128" s="194"/>
      <c r="H128" s="195"/>
      <c r="I128" s="181" t="s">
        <v>884</v>
      </c>
      <c r="J128" s="194"/>
      <c r="K128" s="195"/>
      <c r="L128" s="193" t="s">
        <v>777</v>
      </c>
      <c r="M128" s="193"/>
      <c r="N128" s="193"/>
    </row>
    <row r="129" spans="2:14" x14ac:dyDescent="0.2">
      <c r="B129" s="177"/>
      <c r="C129" s="12" t="s">
        <v>94</v>
      </c>
      <c r="D129" s="18" t="s">
        <v>62</v>
      </c>
      <c r="E129" s="18" t="s">
        <v>63</v>
      </c>
      <c r="F129" s="12" t="s">
        <v>94</v>
      </c>
      <c r="G129" s="18" t="s">
        <v>62</v>
      </c>
      <c r="H129" s="18" t="s">
        <v>63</v>
      </c>
      <c r="I129" s="12" t="s">
        <v>94</v>
      </c>
      <c r="J129" s="18" t="s">
        <v>62</v>
      </c>
      <c r="K129" s="18" t="s">
        <v>63</v>
      </c>
      <c r="L129" s="18" t="s">
        <v>885</v>
      </c>
      <c r="M129" s="12" t="s">
        <v>886</v>
      </c>
      <c r="N129" s="19" t="s">
        <v>887</v>
      </c>
    </row>
    <row r="130" spans="2:14" x14ac:dyDescent="0.2">
      <c r="B130" s="4"/>
      <c r="C130" s="5" t="s">
        <v>69</v>
      </c>
      <c r="D130" s="5" t="s">
        <v>69</v>
      </c>
      <c r="E130" s="5" t="s">
        <v>69</v>
      </c>
      <c r="F130" s="5" t="s">
        <v>69</v>
      </c>
      <c r="G130" s="5" t="s">
        <v>69</v>
      </c>
      <c r="H130" s="5" t="s">
        <v>69</v>
      </c>
      <c r="I130" s="5" t="s">
        <v>69</v>
      </c>
      <c r="J130" s="5" t="s">
        <v>69</v>
      </c>
      <c r="K130" s="40" t="s">
        <v>69</v>
      </c>
      <c r="L130" s="5" t="s">
        <v>172</v>
      </c>
      <c r="M130" s="5" t="s">
        <v>172</v>
      </c>
      <c r="N130" s="5" t="s">
        <v>172</v>
      </c>
    </row>
    <row r="131" spans="2:14" x14ac:dyDescent="0.2">
      <c r="B131" s="69" t="s">
        <v>136</v>
      </c>
      <c r="C131" s="7">
        <v>3786</v>
      </c>
      <c r="D131" s="7">
        <v>1824</v>
      </c>
      <c r="E131" s="7">
        <v>1962</v>
      </c>
      <c r="F131" s="7">
        <v>3473</v>
      </c>
      <c r="G131" s="7">
        <v>1696</v>
      </c>
      <c r="H131" s="7">
        <v>1777</v>
      </c>
      <c r="I131" s="7">
        <f>SUM(J131:K131)</f>
        <v>3159</v>
      </c>
      <c r="J131" s="7">
        <f>SUM(J132:J153)</f>
        <v>1557</v>
      </c>
      <c r="K131" s="7">
        <f>SUM(K132:K153)</f>
        <v>1602</v>
      </c>
      <c r="L131" s="73">
        <f>SUM(L132:L153)</f>
        <v>99.999999999999972</v>
      </c>
      <c r="M131" s="13">
        <f t="shared" ref="M131:N131" si="6">SUM(M132:M153)</f>
        <v>99.999999999999972</v>
      </c>
      <c r="N131" s="13">
        <f t="shared" si="6"/>
        <v>100</v>
      </c>
    </row>
    <row r="132" spans="2:14" x14ac:dyDescent="0.2">
      <c r="B132" s="10" t="s">
        <v>154</v>
      </c>
      <c r="C132" s="7">
        <v>132</v>
      </c>
      <c r="D132" s="7">
        <v>81</v>
      </c>
      <c r="E132" s="7">
        <v>51</v>
      </c>
      <c r="F132" s="7">
        <v>107</v>
      </c>
      <c r="G132" s="7">
        <v>49</v>
      </c>
      <c r="H132" s="7">
        <v>58</v>
      </c>
      <c r="I132" s="7">
        <f t="shared" ref="I132:I153" si="7">SUM(J132:K132)</f>
        <v>75</v>
      </c>
      <c r="J132" s="7">
        <v>43</v>
      </c>
      <c r="K132" s="41">
        <v>32</v>
      </c>
      <c r="L132" s="13">
        <v>3.080909876187734</v>
      </c>
      <c r="M132" s="13">
        <v>3.080909876187734</v>
      </c>
      <c r="N132" s="13">
        <f>I132/$I$131*100</f>
        <v>2.3741690408357075</v>
      </c>
    </row>
    <row r="133" spans="2:14" x14ac:dyDescent="0.2">
      <c r="B133" s="10" t="s">
        <v>155</v>
      </c>
      <c r="C133" s="7">
        <v>170</v>
      </c>
      <c r="D133" s="7">
        <v>91</v>
      </c>
      <c r="E133" s="7">
        <v>79</v>
      </c>
      <c r="F133" s="7">
        <v>133</v>
      </c>
      <c r="G133" s="7">
        <v>79</v>
      </c>
      <c r="H133" s="7">
        <v>54</v>
      </c>
      <c r="I133" s="7">
        <f t="shared" si="7"/>
        <v>117</v>
      </c>
      <c r="J133" s="7">
        <v>54</v>
      </c>
      <c r="K133" s="41">
        <v>63</v>
      </c>
      <c r="L133" s="13">
        <v>3.8295421825511085</v>
      </c>
      <c r="M133" s="13">
        <v>3.8295421825511085</v>
      </c>
      <c r="N133" s="13">
        <f t="shared" ref="N133:N153" si="8">I133/$I$131*100</f>
        <v>3.7037037037037033</v>
      </c>
    </row>
    <row r="134" spans="2:14" x14ac:dyDescent="0.2">
      <c r="B134" s="10" t="s">
        <v>152</v>
      </c>
      <c r="C134" s="7">
        <v>185</v>
      </c>
      <c r="D134" s="7">
        <v>95</v>
      </c>
      <c r="E134" s="7">
        <v>90</v>
      </c>
      <c r="F134" s="7">
        <v>152</v>
      </c>
      <c r="G134" s="7">
        <v>88</v>
      </c>
      <c r="H134" s="7">
        <v>64</v>
      </c>
      <c r="I134" s="7">
        <f t="shared" si="7"/>
        <v>132</v>
      </c>
      <c r="J134" s="7">
        <v>78</v>
      </c>
      <c r="K134" s="41">
        <v>54</v>
      </c>
      <c r="L134" s="13">
        <v>4.3766196372012667</v>
      </c>
      <c r="M134" s="13">
        <v>4.3766196372012667</v>
      </c>
      <c r="N134" s="13">
        <f t="shared" si="8"/>
        <v>4.1785375118708457</v>
      </c>
    </row>
    <row r="135" spans="2:14" x14ac:dyDescent="0.2">
      <c r="B135" s="10" t="s">
        <v>137</v>
      </c>
      <c r="C135" s="7">
        <v>156</v>
      </c>
      <c r="D135" s="7">
        <v>77</v>
      </c>
      <c r="E135" s="7">
        <v>79</v>
      </c>
      <c r="F135" s="7">
        <v>163</v>
      </c>
      <c r="G135" s="7">
        <v>83</v>
      </c>
      <c r="H135" s="7">
        <v>80</v>
      </c>
      <c r="I135" s="7">
        <f t="shared" si="7"/>
        <v>120</v>
      </c>
      <c r="J135" s="7">
        <v>68</v>
      </c>
      <c r="K135" s="41">
        <v>52</v>
      </c>
      <c r="L135" s="13">
        <v>4.6933486898934635</v>
      </c>
      <c r="M135" s="13">
        <v>4.6933486898934635</v>
      </c>
      <c r="N135" s="13">
        <f t="shared" si="8"/>
        <v>3.7986704653371319</v>
      </c>
    </row>
    <row r="136" spans="2:14" x14ac:dyDescent="0.2">
      <c r="B136" s="10" t="s">
        <v>138</v>
      </c>
      <c r="C136" s="7">
        <v>154</v>
      </c>
      <c r="D136" s="7">
        <v>79</v>
      </c>
      <c r="E136" s="7">
        <v>75</v>
      </c>
      <c r="F136" s="7">
        <v>102</v>
      </c>
      <c r="G136" s="7">
        <v>53</v>
      </c>
      <c r="H136" s="7">
        <v>49</v>
      </c>
      <c r="I136" s="7">
        <f t="shared" si="7"/>
        <v>91</v>
      </c>
      <c r="J136" s="7">
        <v>48</v>
      </c>
      <c r="K136" s="41">
        <v>43</v>
      </c>
      <c r="L136" s="13">
        <v>2.9369421249640077</v>
      </c>
      <c r="M136" s="13">
        <v>2.9369421249640077</v>
      </c>
      <c r="N136" s="13">
        <f t="shared" si="8"/>
        <v>2.880658436213992</v>
      </c>
    </row>
    <row r="137" spans="2:14" x14ac:dyDescent="0.2">
      <c r="B137" s="10" t="s">
        <v>139</v>
      </c>
      <c r="C137" s="7">
        <v>134</v>
      </c>
      <c r="D137" s="7">
        <v>67</v>
      </c>
      <c r="E137" s="7">
        <v>67</v>
      </c>
      <c r="F137" s="7">
        <v>132</v>
      </c>
      <c r="G137" s="7">
        <v>68</v>
      </c>
      <c r="H137" s="7">
        <v>64</v>
      </c>
      <c r="I137" s="7">
        <f t="shared" si="7"/>
        <v>84</v>
      </c>
      <c r="J137" s="7">
        <v>50</v>
      </c>
      <c r="K137" s="41">
        <v>34</v>
      </c>
      <c r="L137" s="13">
        <v>3.8007486323063633</v>
      </c>
      <c r="M137" s="13">
        <v>3.8007486323063633</v>
      </c>
      <c r="N137" s="13">
        <f t="shared" si="8"/>
        <v>2.6590693257359925</v>
      </c>
    </row>
    <row r="138" spans="2:14" x14ac:dyDescent="0.2">
      <c r="B138" s="10" t="s">
        <v>140</v>
      </c>
      <c r="C138" s="7">
        <v>197</v>
      </c>
      <c r="D138" s="7">
        <v>104</v>
      </c>
      <c r="E138" s="7">
        <v>93</v>
      </c>
      <c r="F138" s="7">
        <v>130</v>
      </c>
      <c r="G138" s="7">
        <v>68</v>
      </c>
      <c r="H138" s="7">
        <v>62</v>
      </c>
      <c r="I138" s="7">
        <f t="shared" si="7"/>
        <v>121</v>
      </c>
      <c r="J138" s="7">
        <v>66</v>
      </c>
      <c r="K138" s="41">
        <v>55</v>
      </c>
      <c r="L138" s="13">
        <v>3.7431615318168729</v>
      </c>
      <c r="M138" s="13">
        <v>3.7431615318168729</v>
      </c>
      <c r="N138" s="13">
        <f t="shared" si="8"/>
        <v>3.8303260525482745</v>
      </c>
    </row>
    <row r="139" spans="2:14" x14ac:dyDescent="0.2">
      <c r="B139" s="10" t="s">
        <v>141</v>
      </c>
      <c r="C139" s="7">
        <v>205</v>
      </c>
      <c r="D139" s="7">
        <v>101</v>
      </c>
      <c r="E139" s="7">
        <v>104</v>
      </c>
      <c r="F139" s="7">
        <v>192</v>
      </c>
      <c r="G139" s="7">
        <v>100</v>
      </c>
      <c r="H139" s="7">
        <v>92</v>
      </c>
      <c r="I139" s="7">
        <f t="shared" si="7"/>
        <v>141</v>
      </c>
      <c r="J139" s="7">
        <v>70</v>
      </c>
      <c r="K139" s="41">
        <v>71</v>
      </c>
      <c r="L139" s="13">
        <v>5.5283616469910744</v>
      </c>
      <c r="M139" s="13">
        <v>5.5283616469910744</v>
      </c>
      <c r="N139" s="13">
        <f t="shared" si="8"/>
        <v>4.4634377967711298</v>
      </c>
    </row>
    <row r="140" spans="2:14" x14ac:dyDescent="0.2">
      <c r="B140" s="10" t="s">
        <v>142</v>
      </c>
      <c r="C140" s="7">
        <v>198</v>
      </c>
      <c r="D140" s="7">
        <v>93</v>
      </c>
      <c r="E140" s="7">
        <v>105</v>
      </c>
      <c r="F140" s="7">
        <v>203</v>
      </c>
      <c r="G140" s="7">
        <v>106</v>
      </c>
      <c r="H140" s="7">
        <v>97</v>
      </c>
      <c r="I140" s="7">
        <f t="shared" si="7"/>
        <v>191</v>
      </c>
      <c r="J140" s="7">
        <v>100</v>
      </c>
      <c r="K140" s="41">
        <v>91</v>
      </c>
      <c r="L140" s="13">
        <v>5.8450906996832712</v>
      </c>
      <c r="M140" s="13">
        <v>5.8450906996832712</v>
      </c>
      <c r="N140" s="13">
        <f t="shared" si="8"/>
        <v>6.046217157328269</v>
      </c>
    </row>
    <row r="141" spans="2:14" x14ac:dyDescent="0.2">
      <c r="B141" s="10" t="s">
        <v>143</v>
      </c>
      <c r="C141" s="7">
        <v>184</v>
      </c>
      <c r="D141" s="7">
        <v>92</v>
      </c>
      <c r="E141" s="7">
        <v>92</v>
      </c>
      <c r="F141" s="7">
        <v>195</v>
      </c>
      <c r="G141" s="7">
        <v>93</v>
      </c>
      <c r="H141" s="7">
        <v>102</v>
      </c>
      <c r="I141" s="7">
        <f t="shared" si="7"/>
        <v>197</v>
      </c>
      <c r="J141" s="7">
        <v>105</v>
      </c>
      <c r="K141" s="41">
        <v>92</v>
      </c>
      <c r="L141" s="13">
        <v>5.614742297725309</v>
      </c>
      <c r="M141" s="13">
        <v>5.614742297725309</v>
      </c>
      <c r="N141" s="13">
        <f t="shared" si="8"/>
        <v>6.2361506805951246</v>
      </c>
    </row>
    <row r="142" spans="2:14" x14ac:dyDescent="0.2">
      <c r="B142" s="10" t="s">
        <v>144</v>
      </c>
      <c r="C142" s="7">
        <v>265</v>
      </c>
      <c r="D142" s="7">
        <v>126</v>
      </c>
      <c r="E142" s="7">
        <v>139</v>
      </c>
      <c r="F142" s="7">
        <v>181</v>
      </c>
      <c r="G142" s="7">
        <v>87</v>
      </c>
      <c r="H142" s="7">
        <v>94</v>
      </c>
      <c r="I142" s="7">
        <f t="shared" si="7"/>
        <v>197</v>
      </c>
      <c r="J142" s="7">
        <v>92</v>
      </c>
      <c r="K142" s="41">
        <v>105</v>
      </c>
      <c r="L142" s="13">
        <v>5.2116325942988766</v>
      </c>
      <c r="M142" s="13">
        <v>5.2116325942988766</v>
      </c>
      <c r="N142" s="13">
        <f t="shared" si="8"/>
        <v>6.2361506805951246</v>
      </c>
    </row>
    <row r="143" spans="2:14" x14ac:dyDescent="0.2">
      <c r="B143" s="10" t="s">
        <v>145</v>
      </c>
      <c r="C143" s="7">
        <v>315</v>
      </c>
      <c r="D143" s="7">
        <v>163</v>
      </c>
      <c r="E143" s="7">
        <v>152</v>
      </c>
      <c r="F143" s="7">
        <v>269</v>
      </c>
      <c r="G143" s="7">
        <v>125</v>
      </c>
      <c r="H143" s="7">
        <v>144</v>
      </c>
      <c r="I143" s="7">
        <f t="shared" si="7"/>
        <v>192</v>
      </c>
      <c r="J143" s="7">
        <v>89</v>
      </c>
      <c r="K143" s="41">
        <v>103</v>
      </c>
      <c r="L143" s="13">
        <v>7.7454650158364533</v>
      </c>
      <c r="M143" s="13">
        <v>7.7454650158364533</v>
      </c>
      <c r="N143" s="13">
        <f t="shared" si="8"/>
        <v>6.0778727445394116</v>
      </c>
    </row>
    <row r="144" spans="2:14" x14ac:dyDescent="0.2">
      <c r="B144" s="10" t="s">
        <v>146</v>
      </c>
      <c r="C144" s="7">
        <v>316</v>
      </c>
      <c r="D144" s="7">
        <v>170</v>
      </c>
      <c r="E144" s="7">
        <v>146</v>
      </c>
      <c r="F144" s="7">
        <v>319</v>
      </c>
      <c r="G144" s="7">
        <v>166</v>
      </c>
      <c r="H144" s="7">
        <v>153</v>
      </c>
      <c r="I144" s="7">
        <f t="shared" si="7"/>
        <v>262</v>
      </c>
      <c r="J144" s="7">
        <v>118</v>
      </c>
      <c r="K144" s="41">
        <v>144</v>
      </c>
      <c r="L144" s="13">
        <v>9.1851425280737118</v>
      </c>
      <c r="M144" s="13">
        <v>9.1851425280737118</v>
      </c>
      <c r="N144" s="13">
        <f t="shared" si="8"/>
        <v>8.2937638493194044</v>
      </c>
    </row>
    <row r="145" spans="2:14" x14ac:dyDescent="0.2">
      <c r="B145" s="10" t="s">
        <v>147</v>
      </c>
      <c r="C145" s="7">
        <v>240</v>
      </c>
      <c r="D145" s="7">
        <v>114</v>
      </c>
      <c r="E145" s="7">
        <v>126</v>
      </c>
      <c r="F145" s="7">
        <v>309</v>
      </c>
      <c r="G145" s="7">
        <v>169</v>
      </c>
      <c r="H145" s="7">
        <v>140</v>
      </c>
      <c r="I145" s="7">
        <f t="shared" si="7"/>
        <v>311</v>
      </c>
      <c r="J145" s="7">
        <v>162</v>
      </c>
      <c r="K145" s="41">
        <v>149</v>
      </c>
      <c r="L145" s="13">
        <v>8.8972070256262601</v>
      </c>
      <c r="M145" s="13">
        <v>8.8972070256262601</v>
      </c>
      <c r="N145" s="13">
        <f t="shared" si="8"/>
        <v>9.8448876226654001</v>
      </c>
    </row>
    <row r="146" spans="2:14" x14ac:dyDescent="0.2">
      <c r="B146" s="10" t="s">
        <v>148</v>
      </c>
      <c r="C146" s="7">
        <v>234</v>
      </c>
      <c r="D146" s="7">
        <v>115</v>
      </c>
      <c r="E146" s="7">
        <v>119</v>
      </c>
      <c r="F146" s="7">
        <v>229</v>
      </c>
      <c r="G146" s="7">
        <v>105</v>
      </c>
      <c r="H146" s="7">
        <v>124</v>
      </c>
      <c r="I146" s="7">
        <f t="shared" si="7"/>
        <v>298</v>
      </c>
      <c r="J146" s="7">
        <v>159</v>
      </c>
      <c r="K146" s="41">
        <v>139</v>
      </c>
      <c r="L146" s="13">
        <v>6.5937230060466447</v>
      </c>
      <c r="M146" s="13">
        <v>6.5937230060466447</v>
      </c>
      <c r="N146" s="13">
        <f t="shared" si="8"/>
        <v>9.4333649889205446</v>
      </c>
    </row>
    <row r="147" spans="2:14" x14ac:dyDescent="0.2">
      <c r="B147" s="10" t="s">
        <v>149</v>
      </c>
      <c r="C147" s="7">
        <v>209</v>
      </c>
      <c r="D147" s="7">
        <v>100</v>
      </c>
      <c r="E147" s="7">
        <v>109</v>
      </c>
      <c r="F147" s="7">
        <v>210</v>
      </c>
      <c r="G147" s="7">
        <v>98</v>
      </c>
      <c r="H147" s="7">
        <v>112</v>
      </c>
      <c r="I147" s="7">
        <f t="shared" si="7"/>
        <v>218</v>
      </c>
      <c r="J147" s="7">
        <v>104</v>
      </c>
      <c r="K147" s="41">
        <v>114</v>
      </c>
      <c r="L147" s="13">
        <v>6.0466455513964874</v>
      </c>
      <c r="M147" s="13">
        <v>6.0466455513964874</v>
      </c>
      <c r="N147" s="13">
        <f t="shared" si="8"/>
        <v>6.9009180120291225</v>
      </c>
    </row>
    <row r="148" spans="2:14" x14ac:dyDescent="0.2">
      <c r="B148" s="10" t="s">
        <v>150</v>
      </c>
      <c r="C148" s="7">
        <v>227</v>
      </c>
      <c r="D148" s="7">
        <v>83</v>
      </c>
      <c r="E148" s="7">
        <v>144</v>
      </c>
      <c r="F148" s="7">
        <v>171</v>
      </c>
      <c r="G148" s="7">
        <v>75</v>
      </c>
      <c r="H148" s="7">
        <v>96</v>
      </c>
      <c r="I148" s="7">
        <f t="shared" si="7"/>
        <v>174</v>
      </c>
      <c r="J148" s="7">
        <v>79</v>
      </c>
      <c r="K148" s="41">
        <v>95</v>
      </c>
      <c r="L148" s="13">
        <v>4.9236970918514258</v>
      </c>
      <c r="M148" s="13">
        <v>4.9236970918514258</v>
      </c>
      <c r="N148" s="13">
        <f t="shared" si="8"/>
        <v>5.5080721747388415</v>
      </c>
    </row>
    <row r="149" spans="2:14" x14ac:dyDescent="0.2">
      <c r="B149" s="10" t="s">
        <v>151</v>
      </c>
      <c r="C149" s="7">
        <v>178</v>
      </c>
      <c r="D149" s="7">
        <v>60</v>
      </c>
      <c r="E149" s="7">
        <v>118</v>
      </c>
      <c r="F149" s="7">
        <v>162</v>
      </c>
      <c r="G149" s="7">
        <v>52</v>
      </c>
      <c r="H149" s="7">
        <v>110</v>
      </c>
      <c r="I149" s="7">
        <f t="shared" si="7"/>
        <v>122</v>
      </c>
      <c r="J149" s="7">
        <v>44</v>
      </c>
      <c r="K149" s="41">
        <v>78</v>
      </c>
      <c r="L149" s="13">
        <v>4.6645551396487184</v>
      </c>
      <c r="M149" s="13">
        <v>4.6645551396487184</v>
      </c>
      <c r="N149" s="13">
        <f t="shared" si="8"/>
        <v>3.8619816397594176</v>
      </c>
    </row>
    <row r="150" spans="2:14" x14ac:dyDescent="0.2">
      <c r="B150" s="10" t="s">
        <v>787</v>
      </c>
      <c r="C150" s="7">
        <v>66</v>
      </c>
      <c r="D150" s="7">
        <v>10</v>
      </c>
      <c r="E150" s="7">
        <v>56</v>
      </c>
      <c r="F150" s="7">
        <v>96</v>
      </c>
      <c r="G150" s="7">
        <v>27</v>
      </c>
      <c r="H150" s="7">
        <v>69</v>
      </c>
      <c r="I150" s="7">
        <f t="shared" si="7"/>
        <v>83</v>
      </c>
      <c r="J150" s="7">
        <v>19</v>
      </c>
      <c r="K150" s="41">
        <v>64</v>
      </c>
      <c r="L150" s="13">
        <v>2.7641808234955372</v>
      </c>
      <c r="M150" s="13">
        <v>2.7641808234955372</v>
      </c>
      <c r="N150" s="13">
        <f t="shared" si="8"/>
        <v>2.6274137385248495</v>
      </c>
    </row>
    <row r="151" spans="2:14" x14ac:dyDescent="0.2">
      <c r="B151" s="10" t="s">
        <v>789</v>
      </c>
      <c r="C151" s="7">
        <v>12</v>
      </c>
      <c r="D151" s="7">
        <v>2</v>
      </c>
      <c r="E151" s="7">
        <v>10</v>
      </c>
      <c r="F151" s="7">
        <v>13</v>
      </c>
      <c r="G151" s="7">
        <v>3</v>
      </c>
      <c r="H151" s="7">
        <v>10</v>
      </c>
      <c r="I151" s="7">
        <f t="shared" si="7"/>
        <v>28</v>
      </c>
      <c r="J151" s="7">
        <v>7</v>
      </c>
      <c r="K151" s="41">
        <v>21</v>
      </c>
      <c r="L151" s="13">
        <v>0.37431615318168732</v>
      </c>
      <c r="M151" s="13">
        <v>0.37431615318168732</v>
      </c>
      <c r="N151" s="13">
        <f t="shared" si="8"/>
        <v>0.88635644191199736</v>
      </c>
    </row>
    <row r="152" spans="2:14" x14ac:dyDescent="0.2">
      <c r="B152" s="10" t="s">
        <v>785</v>
      </c>
      <c r="C152" s="7">
        <v>5</v>
      </c>
      <c r="D152" s="7" t="s">
        <v>176</v>
      </c>
      <c r="E152" s="7">
        <v>5</v>
      </c>
      <c r="F152" s="7">
        <v>4</v>
      </c>
      <c r="G152" s="7">
        <v>1</v>
      </c>
      <c r="H152" s="7">
        <v>3</v>
      </c>
      <c r="I152" s="7">
        <f t="shared" si="7"/>
        <v>3</v>
      </c>
      <c r="J152" s="7">
        <v>0</v>
      </c>
      <c r="K152" s="41">
        <v>3</v>
      </c>
      <c r="L152" s="13">
        <v>0.11517420097898071</v>
      </c>
      <c r="M152" s="13">
        <v>0.11517420097898071</v>
      </c>
      <c r="N152" s="13">
        <f t="shared" si="8"/>
        <v>9.4966761633428307E-2</v>
      </c>
    </row>
    <row r="153" spans="2:14" ht="13.8" thickBot="1" x14ac:dyDescent="0.25">
      <c r="B153" s="11" t="s">
        <v>153</v>
      </c>
      <c r="C153" s="71">
        <v>4</v>
      </c>
      <c r="D153" s="9">
        <v>1</v>
      </c>
      <c r="E153" s="9">
        <v>3</v>
      </c>
      <c r="F153" s="9">
        <v>1</v>
      </c>
      <c r="G153" s="9">
        <v>1</v>
      </c>
      <c r="H153" s="9" t="s">
        <v>176</v>
      </c>
      <c r="I153" s="9">
        <f t="shared" si="7"/>
        <v>2</v>
      </c>
      <c r="J153" s="9">
        <v>2</v>
      </c>
      <c r="K153" s="42">
        <v>0</v>
      </c>
      <c r="L153" s="27">
        <v>2.8793550244745177E-2</v>
      </c>
      <c r="M153" s="27">
        <v>2.8793550244745177E-2</v>
      </c>
      <c r="N153" s="27">
        <f t="shared" si="8"/>
        <v>6.3311174422285538E-2</v>
      </c>
    </row>
    <row r="154" spans="2:14" x14ac:dyDescent="0.2">
      <c r="B154" s="2" t="s">
        <v>133</v>
      </c>
    </row>
  </sheetData>
  <mergeCells count="25">
    <mergeCell ref="I35:K35"/>
    <mergeCell ref="L35:N35"/>
    <mergeCell ref="L4:N4"/>
    <mergeCell ref="B4:B5"/>
    <mergeCell ref="C4:E4"/>
    <mergeCell ref="F4:H4"/>
    <mergeCell ref="I4:K4"/>
    <mergeCell ref="B35:B36"/>
    <mergeCell ref="C35:E35"/>
    <mergeCell ref="F35:H35"/>
    <mergeCell ref="L66:N66"/>
    <mergeCell ref="B97:B98"/>
    <mergeCell ref="C97:E97"/>
    <mergeCell ref="F97:H97"/>
    <mergeCell ref="I97:K97"/>
    <mergeCell ref="L97:N97"/>
    <mergeCell ref="B66:B67"/>
    <mergeCell ref="C66:E66"/>
    <mergeCell ref="F66:H66"/>
    <mergeCell ref="I66:K66"/>
    <mergeCell ref="L128:N128"/>
    <mergeCell ref="B128:B129"/>
    <mergeCell ref="C128:E128"/>
    <mergeCell ref="F128:H128"/>
    <mergeCell ref="I128:K128"/>
  </mergeCells>
  <phoneticPr fontId="4"/>
  <pageMargins left="0.7" right="0.7" top="0.75" bottom="0.75" header="0.3" footer="0.3"/>
  <ignoredErrors>
    <ignoredError sqref="I8:I29 I39:I60 I70:I91 I101:I122 I132:I15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CCFFCC"/>
    <pageSetUpPr fitToPage="1"/>
  </sheetPr>
  <dimension ref="B3:H75"/>
  <sheetViews>
    <sheetView zoomScaleSheetLayoutView="100" workbookViewId="0">
      <selection activeCell="B64" sqref="B64:F75"/>
    </sheetView>
  </sheetViews>
  <sheetFormatPr defaultColWidth="2.6640625" defaultRowHeight="13.2" x14ac:dyDescent="0.2"/>
  <cols>
    <col min="1" max="1" width="2.6640625" style="2"/>
    <col min="2" max="2" width="12.109375" style="2" bestFit="1" customWidth="1"/>
    <col min="3" max="3" width="15.21875" style="2" bestFit="1" customWidth="1"/>
    <col min="4" max="6" width="9.109375" style="2" customWidth="1"/>
    <col min="7" max="16384" width="2.6640625" style="2"/>
  </cols>
  <sheetData>
    <row r="3" spans="2:8" ht="20.100000000000001" customHeight="1" x14ac:dyDescent="0.2">
      <c r="B3" s="26" t="s">
        <v>134</v>
      </c>
      <c r="H3" s="3"/>
    </row>
    <row r="4" spans="2:8" ht="13.8" thickBot="1" x14ac:dyDescent="0.25">
      <c r="B4" s="2" t="s">
        <v>159</v>
      </c>
    </row>
    <row r="5" spans="2:8" x14ac:dyDescent="0.2">
      <c r="B5" s="201" t="s">
        <v>158</v>
      </c>
      <c r="C5" s="202"/>
      <c r="D5" s="32" t="s">
        <v>50</v>
      </c>
      <c r="E5" s="32" t="s">
        <v>780</v>
      </c>
      <c r="F5" s="33" t="s">
        <v>884</v>
      </c>
    </row>
    <row r="6" spans="2:8" x14ac:dyDescent="0.2">
      <c r="B6" s="203" t="s">
        <v>161</v>
      </c>
      <c r="C6" s="204"/>
      <c r="D6" s="34">
        <v>159597</v>
      </c>
      <c r="E6" s="34">
        <v>156827</v>
      </c>
      <c r="F6" s="34">
        <v>154055</v>
      </c>
    </row>
    <row r="7" spans="2:8" x14ac:dyDescent="0.2">
      <c r="B7" s="16" t="s">
        <v>170</v>
      </c>
      <c r="C7" s="83" t="s">
        <v>162</v>
      </c>
      <c r="D7" s="34">
        <v>21916</v>
      </c>
      <c r="E7" s="34">
        <v>20150</v>
      </c>
      <c r="F7" s="34">
        <v>18338</v>
      </c>
    </row>
    <row r="8" spans="2:8" x14ac:dyDescent="0.2">
      <c r="B8" s="16" t="s">
        <v>164</v>
      </c>
      <c r="C8" s="83" t="s">
        <v>165</v>
      </c>
      <c r="D8" s="34">
        <v>95202</v>
      </c>
      <c r="E8" s="34">
        <v>89926</v>
      </c>
      <c r="F8" s="34">
        <v>86410</v>
      </c>
    </row>
    <row r="9" spans="2:8" x14ac:dyDescent="0.2">
      <c r="B9" s="16" t="s">
        <v>166</v>
      </c>
      <c r="C9" s="83" t="s">
        <v>167</v>
      </c>
      <c r="D9" s="34">
        <v>41454</v>
      </c>
      <c r="E9" s="34">
        <v>45685</v>
      </c>
      <c r="F9" s="34">
        <v>47130</v>
      </c>
    </row>
    <row r="10" spans="2:8" x14ac:dyDescent="0.2">
      <c r="B10" s="186" t="s">
        <v>160</v>
      </c>
      <c r="C10" s="187"/>
      <c r="D10" s="34">
        <v>1025</v>
      </c>
      <c r="E10" s="34">
        <v>1066</v>
      </c>
      <c r="F10" s="34">
        <v>2177</v>
      </c>
    </row>
    <row r="11" spans="2:8" x14ac:dyDescent="0.2">
      <c r="B11" s="196" t="s">
        <v>168</v>
      </c>
      <c r="C11" s="29" t="s">
        <v>170</v>
      </c>
      <c r="D11" s="35">
        <v>13.820851096032087</v>
      </c>
      <c r="E11" s="35">
        <v>12.936486026669064</v>
      </c>
      <c r="F11" s="35">
        <f>F7/($F$6-$F$10)*100</f>
        <v>12.074164790160523</v>
      </c>
    </row>
    <row r="12" spans="2:8" x14ac:dyDescent="0.2">
      <c r="B12" s="197"/>
      <c r="C12" s="30" t="s">
        <v>163</v>
      </c>
      <c r="D12" s="73">
        <v>60.037080947456047</v>
      </c>
      <c r="E12" s="13">
        <v>57.733322205173309</v>
      </c>
      <c r="F12" s="13">
        <f t="shared" ref="F12:F13" si="0">F8/($F$6-$F$10)*100</f>
        <v>56.894349412028077</v>
      </c>
    </row>
    <row r="13" spans="2:8" x14ac:dyDescent="0.2">
      <c r="B13" s="198"/>
      <c r="C13" s="31" t="s">
        <v>166</v>
      </c>
      <c r="D13" s="74">
        <v>26.142067956511866</v>
      </c>
      <c r="E13" s="13">
        <v>29.330191768157626</v>
      </c>
      <c r="F13" s="13">
        <f t="shared" si="0"/>
        <v>31.031485797811403</v>
      </c>
    </row>
    <row r="14" spans="2:8" ht="13.8" thickBot="1" x14ac:dyDescent="0.25">
      <c r="B14" s="199" t="s">
        <v>169</v>
      </c>
      <c r="C14" s="200"/>
      <c r="D14" s="27">
        <v>43.5432028738892</v>
      </c>
      <c r="E14" s="36">
        <v>50.80288236994862</v>
      </c>
      <c r="F14" s="36">
        <f>F9/F8*100</f>
        <v>54.542298345098949</v>
      </c>
    </row>
    <row r="15" spans="2:8" x14ac:dyDescent="0.2">
      <c r="B15" s="2" t="s">
        <v>171</v>
      </c>
    </row>
    <row r="18" spans="2:8" ht="20.100000000000001" customHeight="1" x14ac:dyDescent="0.2">
      <c r="B18" s="26" t="s">
        <v>174</v>
      </c>
      <c r="H18" s="3"/>
    </row>
    <row r="19" spans="2:8" ht="13.8" thickBot="1" x14ac:dyDescent="0.25">
      <c r="B19" s="2" t="s">
        <v>159</v>
      </c>
    </row>
    <row r="20" spans="2:8" x14ac:dyDescent="0.2">
      <c r="B20" s="201" t="s">
        <v>158</v>
      </c>
      <c r="C20" s="202"/>
      <c r="D20" s="32" t="s">
        <v>50</v>
      </c>
      <c r="E20" s="32" t="s">
        <v>780</v>
      </c>
      <c r="F20" s="33" t="s">
        <v>884</v>
      </c>
    </row>
    <row r="21" spans="2:8" x14ac:dyDescent="0.2">
      <c r="B21" s="203" t="s">
        <v>782</v>
      </c>
      <c r="C21" s="204"/>
      <c r="D21" s="34">
        <v>121642</v>
      </c>
      <c r="E21" s="34">
        <v>121192</v>
      </c>
      <c r="F21" s="34">
        <v>120466</v>
      </c>
    </row>
    <row r="22" spans="2:8" x14ac:dyDescent="0.2">
      <c r="B22" s="16" t="s">
        <v>170</v>
      </c>
      <c r="C22" s="83" t="s">
        <v>162</v>
      </c>
      <c r="D22" s="34">
        <v>17056</v>
      </c>
      <c r="E22" s="34">
        <v>15953</v>
      </c>
      <c r="F22" s="34">
        <v>14622</v>
      </c>
    </row>
    <row r="23" spans="2:8" x14ac:dyDescent="0.2">
      <c r="B23" s="16" t="s">
        <v>164</v>
      </c>
      <c r="C23" s="83" t="s">
        <v>165</v>
      </c>
      <c r="D23" s="34">
        <v>73359</v>
      </c>
      <c r="E23" s="34">
        <v>70301</v>
      </c>
      <c r="F23" s="34">
        <v>68725</v>
      </c>
    </row>
    <row r="24" spans="2:8" x14ac:dyDescent="0.2">
      <c r="B24" s="16" t="s">
        <v>166</v>
      </c>
      <c r="C24" s="83" t="s">
        <v>167</v>
      </c>
      <c r="D24" s="34">
        <v>30256</v>
      </c>
      <c r="E24" s="34">
        <v>33966</v>
      </c>
      <c r="F24" s="34">
        <v>35104</v>
      </c>
    </row>
    <row r="25" spans="2:8" x14ac:dyDescent="0.2">
      <c r="B25" s="186" t="s">
        <v>160</v>
      </c>
      <c r="C25" s="187"/>
      <c r="D25" s="34">
        <v>971</v>
      </c>
      <c r="E25" s="34">
        <v>972</v>
      </c>
      <c r="F25" s="34">
        <v>2015</v>
      </c>
    </row>
    <row r="26" spans="2:8" x14ac:dyDescent="0.2">
      <c r="B26" s="196" t="s">
        <v>168</v>
      </c>
      <c r="C26" s="29" t="s">
        <v>170</v>
      </c>
      <c r="D26" s="35">
        <v>14.134299044509453</v>
      </c>
      <c r="E26" s="35">
        <v>13.269838629179837</v>
      </c>
      <c r="F26" s="35">
        <f>F22/($F$21-$F$25)*100</f>
        <v>12.34434491899604</v>
      </c>
    </row>
    <row r="27" spans="2:8" x14ac:dyDescent="0.2">
      <c r="B27" s="197"/>
      <c r="C27" s="30" t="s">
        <v>163</v>
      </c>
      <c r="D27" s="73">
        <v>60.792568222688139</v>
      </c>
      <c r="E27" s="13">
        <v>58.476958908667442</v>
      </c>
      <c r="F27" s="13">
        <f t="shared" ref="F27:F28" si="1">F23/($F$21-$F$25)*100</f>
        <v>58.019771888797898</v>
      </c>
    </row>
    <row r="28" spans="2:8" x14ac:dyDescent="0.2">
      <c r="B28" s="198"/>
      <c r="C28" s="31" t="s">
        <v>166</v>
      </c>
      <c r="D28" s="13">
        <v>25.07313273280241</v>
      </c>
      <c r="E28" s="13">
        <v>28.253202462152721</v>
      </c>
      <c r="F28" s="13">
        <f t="shared" si="1"/>
        <v>29.635883192206059</v>
      </c>
    </row>
    <row r="29" spans="2:8" ht="13.8" thickBot="1" x14ac:dyDescent="0.25">
      <c r="B29" s="199" t="s">
        <v>169</v>
      </c>
      <c r="C29" s="200"/>
      <c r="D29" s="36">
        <v>41.243746506904401</v>
      </c>
      <c r="E29" s="36">
        <v>48.315102203382601</v>
      </c>
      <c r="F29" s="36">
        <f>F24/F23*100</f>
        <v>51.07893779556202</v>
      </c>
    </row>
    <row r="30" spans="2:8" x14ac:dyDescent="0.2">
      <c r="B30" s="2" t="s">
        <v>171</v>
      </c>
    </row>
    <row r="33" spans="2:8" ht="20.100000000000001" customHeight="1" x14ac:dyDescent="0.2">
      <c r="B33" s="26" t="s">
        <v>175</v>
      </c>
      <c r="H33" s="3"/>
    </row>
    <row r="34" spans="2:8" ht="13.8" thickBot="1" x14ac:dyDescent="0.25">
      <c r="B34" s="2" t="s">
        <v>159</v>
      </c>
    </row>
    <row r="35" spans="2:8" x14ac:dyDescent="0.2">
      <c r="B35" s="201" t="s">
        <v>158</v>
      </c>
      <c r="C35" s="202"/>
      <c r="D35" s="32" t="s">
        <v>50</v>
      </c>
      <c r="E35" s="32" t="s">
        <v>780</v>
      </c>
      <c r="F35" s="33" t="s">
        <v>884</v>
      </c>
    </row>
    <row r="36" spans="2:8" x14ac:dyDescent="0.2">
      <c r="B36" s="203" t="s">
        <v>782</v>
      </c>
      <c r="C36" s="204"/>
      <c r="D36" s="34">
        <v>23554</v>
      </c>
      <c r="E36" s="34">
        <v>22244</v>
      </c>
      <c r="F36" s="34">
        <v>21091</v>
      </c>
    </row>
    <row r="37" spans="2:8" x14ac:dyDescent="0.2">
      <c r="B37" s="16" t="s">
        <v>170</v>
      </c>
      <c r="C37" s="83" t="s">
        <v>162</v>
      </c>
      <c r="D37" s="34">
        <v>3033</v>
      </c>
      <c r="E37" s="34">
        <v>2605</v>
      </c>
      <c r="F37" s="34">
        <v>2305</v>
      </c>
    </row>
    <row r="38" spans="2:8" x14ac:dyDescent="0.2">
      <c r="B38" s="16" t="s">
        <v>164</v>
      </c>
      <c r="C38" s="83" t="s">
        <v>165</v>
      </c>
      <c r="D38" s="34">
        <v>13411</v>
      </c>
      <c r="E38" s="34">
        <v>12156</v>
      </c>
      <c r="F38" s="34">
        <v>11101</v>
      </c>
    </row>
    <row r="39" spans="2:8" x14ac:dyDescent="0.2">
      <c r="B39" s="16" t="s">
        <v>166</v>
      </c>
      <c r="C39" s="83" t="s">
        <v>167</v>
      </c>
      <c r="D39" s="34">
        <v>7073</v>
      </c>
      <c r="E39" s="34">
        <v>7405</v>
      </c>
      <c r="F39" s="34">
        <v>7542</v>
      </c>
    </row>
    <row r="40" spans="2:8" x14ac:dyDescent="0.2">
      <c r="B40" s="186" t="s">
        <v>160</v>
      </c>
      <c r="C40" s="187"/>
      <c r="D40" s="34">
        <v>37</v>
      </c>
      <c r="E40" s="34">
        <v>78</v>
      </c>
      <c r="F40" s="34">
        <v>143</v>
      </c>
    </row>
    <row r="41" spans="2:8" x14ac:dyDescent="0.2">
      <c r="B41" s="196" t="s">
        <v>168</v>
      </c>
      <c r="C41" s="29" t="s">
        <v>170</v>
      </c>
      <c r="D41" s="35">
        <v>12.897053195560659</v>
      </c>
      <c r="E41" s="35">
        <v>11.75223314986917</v>
      </c>
      <c r="F41" s="35">
        <f>F37/($F$36-$F$40)*100</f>
        <v>11.003437082299026</v>
      </c>
    </row>
    <row r="42" spans="2:8" x14ac:dyDescent="0.2">
      <c r="B42" s="197"/>
      <c r="C42" s="30" t="s">
        <v>163</v>
      </c>
      <c r="D42" s="73">
        <v>57.026831653697329</v>
      </c>
      <c r="E42" s="13">
        <v>54.840747090138052</v>
      </c>
      <c r="F42" s="13">
        <f t="shared" ref="F42:F43" si="2">F38/($F$36-$F$40)*100</f>
        <v>52.993125835401941</v>
      </c>
    </row>
    <row r="43" spans="2:8" x14ac:dyDescent="0.2">
      <c r="B43" s="198"/>
      <c r="C43" s="31" t="s">
        <v>166</v>
      </c>
      <c r="D43" s="13">
        <v>30.076115150742016</v>
      </c>
      <c r="E43" s="13">
        <v>33.407019759992785</v>
      </c>
      <c r="F43" s="13">
        <f t="shared" si="2"/>
        <v>36.00343708229903</v>
      </c>
    </row>
    <row r="44" spans="2:8" ht="13.8" thickBot="1" x14ac:dyDescent="0.25">
      <c r="B44" s="199" t="s">
        <v>169</v>
      </c>
      <c r="C44" s="200"/>
      <c r="D44" s="36">
        <v>52.740287823428531</v>
      </c>
      <c r="E44" s="36">
        <v>60.916419874958869</v>
      </c>
      <c r="F44" s="36">
        <f>F39/F38*100</f>
        <v>67.939825240969284</v>
      </c>
    </row>
    <row r="45" spans="2:8" x14ac:dyDescent="0.2">
      <c r="B45" s="2" t="s">
        <v>171</v>
      </c>
    </row>
    <row r="48" spans="2:8" ht="20.100000000000001" customHeight="1" x14ac:dyDescent="0.2">
      <c r="B48" s="26" t="s">
        <v>177</v>
      </c>
      <c r="H48" s="3"/>
    </row>
    <row r="49" spans="2:8" ht="13.8" thickBot="1" x14ac:dyDescent="0.25">
      <c r="B49" s="2" t="s">
        <v>159</v>
      </c>
    </row>
    <row r="50" spans="2:8" x14ac:dyDescent="0.2">
      <c r="B50" s="201" t="s">
        <v>158</v>
      </c>
      <c r="C50" s="202"/>
      <c r="D50" s="32" t="s">
        <v>50</v>
      </c>
      <c r="E50" s="32" t="s">
        <v>780</v>
      </c>
      <c r="F50" s="33" t="s">
        <v>884</v>
      </c>
    </row>
    <row r="51" spans="2:8" x14ac:dyDescent="0.2">
      <c r="B51" s="203" t="s">
        <v>782</v>
      </c>
      <c r="C51" s="204"/>
      <c r="D51" s="34">
        <v>10615</v>
      </c>
      <c r="E51" s="34">
        <v>9918</v>
      </c>
      <c r="F51" s="34">
        <v>9339</v>
      </c>
    </row>
    <row r="52" spans="2:8" x14ac:dyDescent="0.2">
      <c r="B52" s="16" t="s">
        <v>170</v>
      </c>
      <c r="C52" s="83" t="s">
        <v>162</v>
      </c>
      <c r="D52" s="34">
        <v>1340</v>
      </c>
      <c r="E52" s="34">
        <v>1200</v>
      </c>
      <c r="F52" s="34">
        <v>1087</v>
      </c>
    </row>
    <row r="53" spans="2:8" x14ac:dyDescent="0.2">
      <c r="B53" s="16" t="s">
        <v>164</v>
      </c>
      <c r="C53" s="83" t="s">
        <v>165</v>
      </c>
      <c r="D53" s="34">
        <v>6308</v>
      </c>
      <c r="E53" s="34">
        <v>5583</v>
      </c>
      <c r="F53" s="34">
        <v>4988</v>
      </c>
    </row>
    <row r="54" spans="2:8" x14ac:dyDescent="0.2">
      <c r="B54" s="16" t="s">
        <v>166</v>
      </c>
      <c r="C54" s="83" t="s">
        <v>167</v>
      </c>
      <c r="D54" s="34">
        <v>2954</v>
      </c>
      <c r="E54" s="34">
        <v>3120</v>
      </c>
      <c r="F54" s="34">
        <v>3247</v>
      </c>
    </row>
    <row r="55" spans="2:8" x14ac:dyDescent="0.2">
      <c r="B55" s="186" t="s">
        <v>160</v>
      </c>
      <c r="C55" s="187"/>
      <c r="D55" s="34">
        <v>13</v>
      </c>
      <c r="E55" s="34">
        <v>15</v>
      </c>
      <c r="F55" s="34">
        <v>17</v>
      </c>
    </row>
    <row r="56" spans="2:8" x14ac:dyDescent="0.2">
      <c r="B56" s="196" t="s">
        <v>168</v>
      </c>
      <c r="C56" s="29" t="s">
        <v>170</v>
      </c>
      <c r="D56" s="35">
        <v>12.639124693454065</v>
      </c>
      <c r="E56" s="35">
        <v>12.117540139351711</v>
      </c>
      <c r="F56" s="35">
        <f>F52/($F$51-$F$55)*100</f>
        <v>11.660587856683115</v>
      </c>
    </row>
    <row r="57" spans="2:8" x14ac:dyDescent="0.2">
      <c r="B57" s="197"/>
      <c r="C57" s="30" t="s">
        <v>163</v>
      </c>
      <c r="D57" s="73">
        <v>59.498207885304652</v>
      </c>
      <c r="E57" s="13">
        <v>56.376855498333832</v>
      </c>
      <c r="F57" s="13">
        <f t="shared" ref="F57:F58" si="3">F53/($F$51-$F$55)*100</f>
        <v>53.50783093756705</v>
      </c>
    </row>
    <row r="58" spans="2:8" x14ac:dyDescent="0.2">
      <c r="B58" s="198"/>
      <c r="C58" s="31" t="s">
        <v>166</v>
      </c>
      <c r="D58" s="13">
        <v>27.862667421241277</v>
      </c>
      <c r="E58" s="13">
        <v>31.50560436231445</v>
      </c>
      <c r="F58" s="13">
        <f t="shared" si="3"/>
        <v>34.831581205749842</v>
      </c>
    </row>
    <row r="59" spans="2:8" ht="13.8" thickBot="1" x14ac:dyDescent="0.25">
      <c r="B59" s="199" t="s">
        <v>169</v>
      </c>
      <c r="C59" s="200"/>
      <c r="D59" s="36">
        <v>46.829422954977808</v>
      </c>
      <c r="E59" s="36">
        <v>55.883933369156367</v>
      </c>
      <c r="F59" s="36">
        <f>F54/F53*100</f>
        <v>65.096230954290306</v>
      </c>
    </row>
    <row r="60" spans="2:8" x14ac:dyDescent="0.2">
      <c r="B60" s="2" t="s">
        <v>171</v>
      </c>
    </row>
    <row r="63" spans="2:8" ht="20.100000000000001" customHeight="1" x14ac:dyDescent="0.2">
      <c r="B63" s="26" t="s">
        <v>178</v>
      </c>
      <c r="H63" s="3"/>
    </row>
    <row r="64" spans="2:8" ht="13.8" thickBot="1" x14ac:dyDescent="0.25">
      <c r="B64" s="2" t="s">
        <v>159</v>
      </c>
    </row>
    <row r="65" spans="2:6" x14ac:dyDescent="0.2">
      <c r="B65" s="201" t="s">
        <v>158</v>
      </c>
      <c r="C65" s="202"/>
      <c r="D65" s="32" t="s">
        <v>50</v>
      </c>
      <c r="E65" s="32" t="s">
        <v>780</v>
      </c>
      <c r="F65" s="33" t="s">
        <v>884</v>
      </c>
    </row>
    <row r="66" spans="2:6" x14ac:dyDescent="0.2">
      <c r="B66" s="203" t="s">
        <v>782</v>
      </c>
      <c r="C66" s="204"/>
      <c r="D66" s="34">
        <v>3786</v>
      </c>
      <c r="E66" s="34">
        <v>3473</v>
      </c>
      <c r="F66" s="34">
        <v>3159</v>
      </c>
    </row>
    <row r="67" spans="2:6" x14ac:dyDescent="0.2">
      <c r="B67" s="16" t="s">
        <v>170</v>
      </c>
      <c r="C67" s="83" t="s">
        <v>162</v>
      </c>
      <c r="D67" s="34">
        <v>487</v>
      </c>
      <c r="E67" s="34">
        <v>392</v>
      </c>
      <c r="F67" s="34">
        <v>324</v>
      </c>
    </row>
    <row r="68" spans="2:6" x14ac:dyDescent="0.2">
      <c r="B68" s="16" t="s">
        <v>164</v>
      </c>
      <c r="C68" s="83" t="s">
        <v>165</v>
      </c>
      <c r="D68" s="34">
        <v>2124</v>
      </c>
      <c r="E68" s="34">
        <v>1886</v>
      </c>
      <c r="F68" s="34">
        <v>1596</v>
      </c>
    </row>
    <row r="69" spans="2:6" x14ac:dyDescent="0.2">
      <c r="B69" s="16" t="s">
        <v>166</v>
      </c>
      <c r="C69" s="83" t="s">
        <v>167</v>
      </c>
      <c r="D69" s="34">
        <v>1171</v>
      </c>
      <c r="E69" s="34">
        <v>1194</v>
      </c>
      <c r="F69" s="34">
        <v>1237</v>
      </c>
    </row>
    <row r="70" spans="2:6" x14ac:dyDescent="0.2">
      <c r="B70" s="186" t="s">
        <v>160</v>
      </c>
      <c r="C70" s="187"/>
      <c r="D70" s="34">
        <v>4</v>
      </c>
      <c r="E70" s="34">
        <v>1</v>
      </c>
      <c r="F70" s="34">
        <v>2</v>
      </c>
    </row>
    <row r="71" spans="2:6" x14ac:dyDescent="0.2">
      <c r="B71" s="196" t="s">
        <v>168</v>
      </c>
      <c r="C71" s="29" t="s">
        <v>170</v>
      </c>
      <c r="D71" s="35">
        <v>12.876784769962981</v>
      </c>
      <c r="E71" s="35">
        <v>11.29032258064516</v>
      </c>
      <c r="F71" s="35">
        <f>F67/($F$66-$F$70)*100</f>
        <v>10.262907823883435</v>
      </c>
    </row>
    <row r="72" spans="2:6" x14ac:dyDescent="0.2">
      <c r="B72" s="197"/>
      <c r="C72" s="30" t="s">
        <v>163</v>
      </c>
      <c r="D72" s="73">
        <v>56.160761501850878</v>
      </c>
      <c r="E72" s="13">
        <v>54.320276497695851</v>
      </c>
      <c r="F72" s="13">
        <f t="shared" ref="F72:F73" si="4">F68/($F$66-$F$70)*100</f>
        <v>50.554323725055426</v>
      </c>
    </row>
    <row r="73" spans="2:6" x14ac:dyDescent="0.2">
      <c r="B73" s="198"/>
      <c r="C73" s="31" t="s">
        <v>166</v>
      </c>
      <c r="D73" s="13">
        <v>30.962453728186144</v>
      </c>
      <c r="E73" s="13">
        <v>34.389400921658989</v>
      </c>
      <c r="F73" s="13">
        <f t="shared" si="4"/>
        <v>39.182768451061136</v>
      </c>
    </row>
    <row r="74" spans="2:6" ht="13.8" thickBot="1" x14ac:dyDescent="0.25">
      <c r="B74" s="199" t="s">
        <v>169</v>
      </c>
      <c r="C74" s="200"/>
      <c r="D74" s="36">
        <v>55.131826741996235</v>
      </c>
      <c r="E74" s="36">
        <v>63.308589607635199</v>
      </c>
      <c r="F74" s="36">
        <f>F69/F68*100</f>
        <v>77.506265664160395</v>
      </c>
    </row>
    <row r="75" spans="2:6" x14ac:dyDescent="0.2">
      <c r="B75" s="2" t="s">
        <v>171</v>
      </c>
    </row>
  </sheetData>
  <mergeCells count="25">
    <mergeCell ref="B11:B13"/>
    <mergeCell ref="B14:C14"/>
    <mergeCell ref="B5:C5"/>
    <mergeCell ref="B10:C10"/>
    <mergeCell ref="B6:C6"/>
    <mergeCell ref="B55:C55"/>
    <mergeCell ref="B20:C20"/>
    <mergeCell ref="B25:C25"/>
    <mergeCell ref="B26:B28"/>
    <mergeCell ref="B29:C29"/>
    <mergeCell ref="B35:C35"/>
    <mergeCell ref="B40:C40"/>
    <mergeCell ref="B41:B43"/>
    <mergeCell ref="B44:C44"/>
    <mergeCell ref="B50:C50"/>
    <mergeCell ref="B21:C21"/>
    <mergeCell ref="B36:C36"/>
    <mergeCell ref="B51:C51"/>
    <mergeCell ref="B71:B73"/>
    <mergeCell ref="B74:C74"/>
    <mergeCell ref="B56:B58"/>
    <mergeCell ref="B59:C59"/>
    <mergeCell ref="B65:C65"/>
    <mergeCell ref="B70:C70"/>
    <mergeCell ref="B66:C66"/>
  </mergeCells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fitToPage="1"/>
  </sheetPr>
  <dimension ref="B2:I74"/>
  <sheetViews>
    <sheetView zoomScaleSheetLayoutView="100" workbookViewId="0">
      <selection activeCell="D12" sqref="D12"/>
    </sheetView>
  </sheetViews>
  <sheetFormatPr defaultColWidth="2.6640625" defaultRowHeight="13.2" x14ac:dyDescent="0.2"/>
  <cols>
    <col min="1" max="1" width="2.6640625" style="2"/>
    <col min="2" max="2" width="8.21875" style="2" customWidth="1"/>
    <col min="3" max="5" width="11" style="2" customWidth="1"/>
    <col min="6" max="6" width="8.21875" style="2" bestFit="1" customWidth="1"/>
    <col min="7" max="9" width="11" style="2" customWidth="1"/>
    <col min="10" max="16384" width="2.6640625" style="2"/>
  </cols>
  <sheetData>
    <row r="2" spans="2:9" x14ac:dyDescent="0.2">
      <c r="B2" s="1" t="s">
        <v>181</v>
      </c>
    </row>
    <row r="3" spans="2:9" ht="13.8" thickBot="1" x14ac:dyDescent="0.25">
      <c r="H3" s="205">
        <v>44931</v>
      </c>
      <c r="I3" s="205"/>
    </row>
    <row r="4" spans="2:9" x14ac:dyDescent="0.2">
      <c r="B4" s="84" t="s">
        <v>179</v>
      </c>
      <c r="C4" s="88" t="s">
        <v>61</v>
      </c>
      <c r="D4" s="88" t="s">
        <v>62</v>
      </c>
      <c r="E4" s="70" t="s">
        <v>63</v>
      </c>
      <c r="F4" s="84" t="s">
        <v>179</v>
      </c>
      <c r="G4" s="88" t="s">
        <v>61</v>
      </c>
      <c r="H4" s="88" t="s">
        <v>62</v>
      </c>
      <c r="I4" s="87" t="s">
        <v>63</v>
      </c>
    </row>
    <row r="5" spans="2:9" x14ac:dyDescent="0.2">
      <c r="B5" s="4"/>
      <c r="C5" s="5" t="s">
        <v>69</v>
      </c>
      <c r="D5" s="5" t="s">
        <v>69</v>
      </c>
      <c r="E5" s="37" t="s">
        <v>69</v>
      </c>
      <c r="F5" s="38"/>
      <c r="G5" s="5" t="s">
        <v>69</v>
      </c>
      <c r="H5" s="5" t="s">
        <v>69</v>
      </c>
      <c r="I5" s="5" t="s">
        <v>69</v>
      </c>
    </row>
    <row r="6" spans="2:9" x14ac:dyDescent="0.2">
      <c r="B6" s="85" t="s">
        <v>770</v>
      </c>
      <c r="C6" s="75">
        <f>D6+E6</f>
        <v>152829</v>
      </c>
      <c r="D6" s="75">
        <f>SUM(D7:D73)+SUM(H6:H52)</f>
        <v>75034</v>
      </c>
      <c r="E6" s="75">
        <f>SUM(E7:E73)+SUM(I6:I52)</f>
        <v>77795</v>
      </c>
      <c r="F6" s="39">
        <v>66</v>
      </c>
      <c r="G6" s="80">
        <f>H6+I6</f>
        <v>1805</v>
      </c>
      <c r="H6" s="7">
        <v>881</v>
      </c>
      <c r="I6" s="7">
        <v>924</v>
      </c>
    </row>
    <row r="7" spans="2:9" x14ac:dyDescent="0.2">
      <c r="B7" s="86">
        <v>0</v>
      </c>
      <c r="C7" s="75">
        <f t="shared" ref="C7:C70" si="0">D7+E7</f>
        <v>866</v>
      </c>
      <c r="D7" s="7">
        <v>456</v>
      </c>
      <c r="E7" s="7">
        <v>410</v>
      </c>
      <c r="F7" s="39">
        <v>67</v>
      </c>
      <c r="G7" s="80">
        <f t="shared" ref="G7:G70" si="1">H7+I7</f>
        <v>1858</v>
      </c>
      <c r="H7" s="7">
        <v>960</v>
      </c>
      <c r="I7" s="7">
        <v>898</v>
      </c>
    </row>
    <row r="8" spans="2:9" x14ac:dyDescent="0.2">
      <c r="B8" s="86">
        <v>1</v>
      </c>
      <c r="C8" s="75">
        <f t="shared" si="0"/>
        <v>997</v>
      </c>
      <c r="D8" s="7">
        <v>555</v>
      </c>
      <c r="E8" s="89">
        <v>442</v>
      </c>
      <c r="F8" s="39">
        <v>68</v>
      </c>
      <c r="G8" s="80">
        <f t="shared" si="1"/>
        <v>2007</v>
      </c>
      <c r="H8" s="7">
        <v>991</v>
      </c>
      <c r="I8" s="7">
        <v>1016</v>
      </c>
    </row>
    <row r="9" spans="2:9" x14ac:dyDescent="0.2">
      <c r="B9" s="86">
        <v>2</v>
      </c>
      <c r="C9" s="75">
        <f t="shared" si="0"/>
        <v>955</v>
      </c>
      <c r="D9" s="7">
        <v>488</v>
      </c>
      <c r="E9" s="89">
        <v>467</v>
      </c>
      <c r="F9" s="39">
        <v>69</v>
      </c>
      <c r="G9" s="80">
        <f t="shared" si="1"/>
        <v>1811</v>
      </c>
      <c r="H9" s="7">
        <v>907</v>
      </c>
      <c r="I9" s="7">
        <v>904</v>
      </c>
    </row>
    <row r="10" spans="2:9" x14ac:dyDescent="0.2">
      <c r="B10" s="86">
        <v>3</v>
      </c>
      <c r="C10" s="75">
        <f t="shared" si="0"/>
        <v>1012</v>
      </c>
      <c r="D10" s="7">
        <v>522</v>
      </c>
      <c r="E10" s="89">
        <v>490</v>
      </c>
      <c r="F10" s="39">
        <v>70</v>
      </c>
      <c r="G10" s="80">
        <f t="shared" si="1"/>
        <v>1926</v>
      </c>
      <c r="H10" s="7">
        <v>935</v>
      </c>
      <c r="I10" s="7">
        <v>991</v>
      </c>
    </row>
    <row r="11" spans="2:9" x14ac:dyDescent="0.2">
      <c r="B11" s="86">
        <v>4</v>
      </c>
      <c r="C11" s="75">
        <f t="shared" si="0"/>
        <v>1080</v>
      </c>
      <c r="D11" s="7">
        <v>563</v>
      </c>
      <c r="E11" s="89">
        <v>517</v>
      </c>
      <c r="F11" s="39">
        <v>71</v>
      </c>
      <c r="G11" s="80">
        <f t="shared" si="1"/>
        <v>2096</v>
      </c>
      <c r="H11" s="7">
        <v>1024</v>
      </c>
      <c r="I11" s="7">
        <v>1072</v>
      </c>
    </row>
    <row r="12" spans="2:9" x14ac:dyDescent="0.2">
      <c r="B12" s="86">
        <v>5</v>
      </c>
      <c r="C12" s="75">
        <f t="shared" si="0"/>
        <v>1159</v>
      </c>
      <c r="D12" s="7">
        <v>577</v>
      </c>
      <c r="E12" s="89">
        <v>582</v>
      </c>
      <c r="F12" s="39">
        <v>72</v>
      </c>
      <c r="G12" s="80">
        <f t="shared" si="1"/>
        <v>2203</v>
      </c>
      <c r="H12" s="7">
        <v>1030</v>
      </c>
      <c r="I12" s="7">
        <v>1173</v>
      </c>
    </row>
    <row r="13" spans="2:9" x14ac:dyDescent="0.2">
      <c r="B13" s="86">
        <v>6</v>
      </c>
      <c r="C13" s="75">
        <f t="shared" si="0"/>
        <v>1104</v>
      </c>
      <c r="D13" s="7">
        <v>536</v>
      </c>
      <c r="E13" s="89">
        <v>568</v>
      </c>
      <c r="F13" s="39">
        <v>73</v>
      </c>
      <c r="G13" s="80">
        <f t="shared" si="1"/>
        <v>2434</v>
      </c>
      <c r="H13" s="7">
        <v>1201</v>
      </c>
      <c r="I13" s="7">
        <v>1233</v>
      </c>
    </row>
    <row r="14" spans="2:9" x14ac:dyDescent="0.2">
      <c r="B14" s="86">
        <v>7</v>
      </c>
      <c r="C14" s="75">
        <f t="shared" si="0"/>
        <v>1208</v>
      </c>
      <c r="D14" s="7">
        <v>646</v>
      </c>
      <c r="E14" s="89">
        <v>562</v>
      </c>
      <c r="F14" s="39">
        <v>74</v>
      </c>
      <c r="G14" s="80">
        <f t="shared" si="1"/>
        <v>2549</v>
      </c>
      <c r="H14" s="7">
        <v>1176</v>
      </c>
      <c r="I14" s="7">
        <v>1373</v>
      </c>
    </row>
    <row r="15" spans="2:9" x14ac:dyDescent="0.2">
      <c r="B15" s="86">
        <v>8</v>
      </c>
      <c r="C15" s="75">
        <f t="shared" si="0"/>
        <v>1245</v>
      </c>
      <c r="D15" s="7">
        <v>645</v>
      </c>
      <c r="E15" s="89">
        <v>600</v>
      </c>
      <c r="F15" s="39">
        <v>75</v>
      </c>
      <c r="G15" s="80">
        <f t="shared" si="1"/>
        <v>2473</v>
      </c>
      <c r="H15" s="7">
        <v>1159</v>
      </c>
      <c r="I15" s="7">
        <v>1314</v>
      </c>
    </row>
    <row r="16" spans="2:9" x14ac:dyDescent="0.2">
      <c r="B16" s="86">
        <v>9</v>
      </c>
      <c r="C16" s="75">
        <f t="shared" si="0"/>
        <v>1268</v>
      </c>
      <c r="D16" s="7">
        <v>621</v>
      </c>
      <c r="E16" s="89">
        <v>647</v>
      </c>
      <c r="F16" s="39">
        <v>76</v>
      </c>
      <c r="G16" s="80">
        <f t="shared" si="1"/>
        <v>2310</v>
      </c>
      <c r="H16" s="7">
        <v>1047</v>
      </c>
      <c r="I16" s="7">
        <v>1263</v>
      </c>
    </row>
    <row r="17" spans="2:9" x14ac:dyDescent="0.2">
      <c r="B17" s="86">
        <v>10</v>
      </c>
      <c r="C17" s="75">
        <f t="shared" si="0"/>
        <v>1348</v>
      </c>
      <c r="D17" s="7">
        <v>706</v>
      </c>
      <c r="E17" s="89">
        <v>642</v>
      </c>
      <c r="F17" s="39">
        <v>77</v>
      </c>
      <c r="G17" s="80">
        <f t="shared" si="1"/>
        <v>1287</v>
      </c>
      <c r="H17" s="7">
        <v>588</v>
      </c>
      <c r="I17" s="7">
        <v>699</v>
      </c>
    </row>
    <row r="18" spans="2:9" x14ac:dyDescent="0.2">
      <c r="B18" s="86">
        <v>11</v>
      </c>
      <c r="C18" s="75">
        <f t="shared" si="0"/>
        <v>1285</v>
      </c>
      <c r="D18" s="7">
        <v>669</v>
      </c>
      <c r="E18" s="89">
        <v>616</v>
      </c>
      <c r="F18" s="39">
        <v>78</v>
      </c>
      <c r="G18" s="80">
        <f t="shared" si="1"/>
        <v>1615</v>
      </c>
      <c r="H18" s="7">
        <v>738</v>
      </c>
      <c r="I18" s="7">
        <v>877</v>
      </c>
    </row>
    <row r="19" spans="2:9" x14ac:dyDescent="0.2">
      <c r="B19" s="86">
        <v>12</v>
      </c>
      <c r="C19" s="75">
        <f t="shared" si="0"/>
        <v>1344</v>
      </c>
      <c r="D19" s="7">
        <v>684</v>
      </c>
      <c r="E19" s="89">
        <v>660</v>
      </c>
      <c r="F19" s="39">
        <v>79</v>
      </c>
      <c r="G19" s="80">
        <f t="shared" si="1"/>
        <v>1947</v>
      </c>
      <c r="H19" s="7">
        <v>858</v>
      </c>
      <c r="I19" s="7">
        <v>1089</v>
      </c>
    </row>
    <row r="20" spans="2:9" x14ac:dyDescent="0.2">
      <c r="B20" s="86">
        <v>13</v>
      </c>
      <c r="C20" s="75">
        <f t="shared" si="0"/>
        <v>1361</v>
      </c>
      <c r="D20" s="7">
        <v>735</v>
      </c>
      <c r="E20" s="89">
        <v>626</v>
      </c>
      <c r="F20" s="39">
        <v>80</v>
      </c>
      <c r="G20" s="80">
        <f t="shared" si="1"/>
        <v>1771</v>
      </c>
      <c r="H20" s="7">
        <v>778</v>
      </c>
      <c r="I20" s="7">
        <v>993</v>
      </c>
    </row>
    <row r="21" spans="2:9" x14ac:dyDescent="0.2">
      <c r="B21" s="86">
        <v>14</v>
      </c>
      <c r="C21" s="75">
        <f t="shared" si="0"/>
        <v>1318</v>
      </c>
      <c r="D21" s="7">
        <v>638</v>
      </c>
      <c r="E21" s="89">
        <v>680</v>
      </c>
      <c r="F21" s="39">
        <v>81</v>
      </c>
      <c r="G21" s="80">
        <f t="shared" si="1"/>
        <v>1720</v>
      </c>
      <c r="H21" s="7">
        <v>788</v>
      </c>
      <c r="I21" s="7">
        <v>932</v>
      </c>
    </row>
    <row r="22" spans="2:9" x14ac:dyDescent="0.2">
      <c r="B22" s="86">
        <v>15</v>
      </c>
      <c r="C22" s="75">
        <f t="shared" si="0"/>
        <v>1367</v>
      </c>
      <c r="D22" s="7">
        <v>691</v>
      </c>
      <c r="E22" s="89">
        <v>676</v>
      </c>
      <c r="F22" s="39">
        <v>82</v>
      </c>
      <c r="G22" s="80">
        <f t="shared" si="1"/>
        <v>1628</v>
      </c>
      <c r="H22" s="7">
        <v>729</v>
      </c>
      <c r="I22" s="7">
        <v>899</v>
      </c>
    </row>
    <row r="23" spans="2:9" x14ac:dyDescent="0.2">
      <c r="B23" s="86">
        <v>16</v>
      </c>
      <c r="C23" s="75">
        <f t="shared" si="0"/>
        <v>1445</v>
      </c>
      <c r="D23" s="7">
        <v>753</v>
      </c>
      <c r="E23" s="89">
        <v>692</v>
      </c>
      <c r="F23" s="39">
        <v>83</v>
      </c>
      <c r="G23" s="80">
        <f t="shared" si="1"/>
        <v>1445</v>
      </c>
      <c r="H23" s="7">
        <v>607</v>
      </c>
      <c r="I23" s="7">
        <v>838</v>
      </c>
    </row>
    <row r="24" spans="2:9" x14ac:dyDescent="0.2">
      <c r="B24" s="86">
        <v>17</v>
      </c>
      <c r="C24" s="75">
        <f t="shared" si="0"/>
        <v>1389</v>
      </c>
      <c r="D24" s="7">
        <v>710</v>
      </c>
      <c r="E24" s="89">
        <v>679</v>
      </c>
      <c r="F24" s="39">
        <v>84</v>
      </c>
      <c r="G24" s="80">
        <f t="shared" si="1"/>
        <v>1167</v>
      </c>
      <c r="H24" s="7">
        <v>465</v>
      </c>
      <c r="I24" s="7">
        <v>702</v>
      </c>
    </row>
    <row r="25" spans="2:9" x14ac:dyDescent="0.2">
      <c r="B25" s="86">
        <v>18</v>
      </c>
      <c r="C25" s="75">
        <f t="shared" si="0"/>
        <v>1421</v>
      </c>
      <c r="D25" s="7">
        <v>704</v>
      </c>
      <c r="E25" s="89">
        <v>717</v>
      </c>
      <c r="F25" s="39">
        <v>85</v>
      </c>
      <c r="G25" s="80">
        <f t="shared" si="1"/>
        <v>1251</v>
      </c>
      <c r="H25" s="7">
        <v>516</v>
      </c>
      <c r="I25" s="7">
        <v>735</v>
      </c>
    </row>
    <row r="26" spans="2:9" x14ac:dyDescent="0.2">
      <c r="B26" s="86">
        <v>19</v>
      </c>
      <c r="C26" s="75">
        <f t="shared" si="0"/>
        <v>1476</v>
      </c>
      <c r="D26" s="7">
        <v>741</v>
      </c>
      <c r="E26" s="89">
        <v>735</v>
      </c>
      <c r="F26" s="39">
        <v>86</v>
      </c>
      <c r="G26" s="80">
        <f t="shared" si="1"/>
        <v>1185</v>
      </c>
      <c r="H26" s="7">
        <v>442</v>
      </c>
      <c r="I26" s="7">
        <v>743</v>
      </c>
    </row>
    <row r="27" spans="2:9" x14ac:dyDescent="0.2">
      <c r="B27" s="86">
        <v>20</v>
      </c>
      <c r="C27" s="75">
        <f t="shared" si="0"/>
        <v>1464</v>
      </c>
      <c r="D27" s="7">
        <v>734</v>
      </c>
      <c r="E27" s="89">
        <v>730</v>
      </c>
      <c r="F27" s="39">
        <v>87</v>
      </c>
      <c r="G27" s="80">
        <f t="shared" si="1"/>
        <v>1087</v>
      </c>
      <c r="H27" s="7">
        <v>399</v>
      </c>
      <c r="I27" s="7">
        <v>688</v>
      </c>
    </row>
    <row r="28" spans="2:9" x14ac:dyDescent="0.2">
      <c r="B28" s="86">
        <v>21</v>
      </c>
      <c r="C28" s="75">
        <f t="shared" si="0"/>
        <v>1515</v>
      </c>
      <c r="D28" s="7">
        <v>771</v>
      </c>
      <c r="E28" s="89">
        <v>744</v>
      </c>
      <c r="F28" s="39">
        <v>88</v>
      </c>
      <c r="G28" s="80">
        <f t="shared" si="1"/>
        <v>967</v>
      </c>
      <c r="H28" s="7">
        <v>369</v>
      </c>
      <c r="I28" s="7">
        <v>598</v>
      </c>
    </row>
    <row r="29" spans="2:9" x14ac:dyDescent="0.2">
      <c r="B29" s="86">
        <v>22</v>
      </c>
      <c r="C29" s="75">
        <f t="shared" si="0"/>
        <v>1434</v>
      </c>
      <c r="D29" s="7">
        <v>761</v>
      </c>
      <c r="E29" s="89">
        <v>673</v>
      </c>
      <c r="F29" s="39">
        <v>89</v>
      </c>
      <c r="G29" s="80">
        <f t="shared" si="1"/>
        <v>849</v>
      </c>
      <c r="H29" s="7">
        <v>328</v>
      </c>
      <c r="I29" s="7">
        <v>521</v>
      </c>
    </row>
    <row r="30" spans="2:9" x14ac:dyDescent="0.2">
      <c r="B30" s="86">
        <v>23</v>
      </c>
      <c r="C30" s="75">
        <f t="shared" si="0"/>
        <v>1458</v>
      </c>
      <c r="D30" s="7">
        <v>780</v>
      </c>
      <c r="E30" s="89">
        <v>678</v>
      </c>
      <c r="F30" s="39">
        <v>90</v>
      </c>
      <c r="G30" s="80">
        <f t="shared" si="1"/>
        <v>819</v>
      </c>
      <c r="H30" s="7">
        <v>241</v>
      </c>
      <c r="I30" s="7">
        <v>578</v>
      </c>
    </row>
    <row r="31" spans="2:9" x14ac:dyDescent="0.2">
      <c r="B31" s="86">
        <v>24</v>
      </c>
      <c r="C31" s="75">
        <f t="shared" si="0"/>
        <v>1394</v>
      </c>
      <c r="D31" s="7">
        <v>736</v>
      </c>
      <c r="E31" s="89">
        <v>658</v>
      </c>
      <c r="F31" s="39">
        <v>91</v>
      </c>
      <c r="G31" s="80">
        <f t="shared" si="1"/>
        <v>702</v>
      </c>
      <c r="H31" s="7">
        <v>213</v>
      </c>
      <c r="I31" s="7">
        <v>489</v>
      </c>
    </row>
    <row r="32" spans="2:9" x14ac:dyDescent="0.2">
      <c r="B32" s="86">
        <v>25</v>
      </c>
      <c r="C32" s="75">
        <f t="shared" si="0"/>
        <v>1411</v>
      </c>
      <c r="D32" s="7">
        <v>744</v>
      </c>
      <c r="E32" s="89">
        <v>667</v>
      </c>
      <c r="F32" s="39">
        <v>92</v>
      </c>
      <c r="G32" s="80">
        <f t="shared" si="1"/>
        <v>601</v>
      </c>
      <c r="H32" s="7">
        <v>175</v>
      </c>
      <c r="I32" s="7">
        <v>426</v>
      </c>
    </row>
    <row r="33" spans="2:9" x14ac:dyDescent="0.2">
      <c r="B33" s="86">
        <v>26</v>
      </c>
      <c r="C33" s="75">
        <f t="shared" si="0"/>
        <v>1376</v>
      </c>
      <c r="D33" s="7">
        <v>752</v>
      </c>
      <c r="E33" s="89">
        <v>624</v>
      </c>
      <c r="F33" s="39">
        <v>93</v>
      </c>
      <c r="G33" s="80">
        <f t="shared" si="1"/>
        <v>516</v>
      </c>
      <c r="H33" s="7">
        <v>156</v>
      </c>
      <c r="I33" s="7">
        <v>360</v>
      </c>
    </row>
    <row r="34" spans="2:9" x14ac:dyDescent="0.2">
      <c r="B34" s="86">
        <v>27</v>
      </c>
      <c r="C34" s="75">
        <f t="shared" si="0"/>
        <v>1433</v>
      </c>
      <c r="D34" s="7">
        <v>788</v>
      </c>
      <c r="E34" s="89">
        <v>645</v>
      </c>
      <c r="F34" s="39">
        <v>94</v>
      </c>
      <c r="G34" s="80">
        <f t="shared" si="1"/>
        <v>391</v>
      </c>
      <c r="H34" s="7">
        <v>88</v>
      </c>
      <c r="I34" s="7">
        <v>303</v>
      </c>
    </row>
    <row r="35" spans="2:9" x14ac:dyDescent="0.2">
      <c r="B35" s="86">
        <v>28</v>
      </c>
      <c r="C35" s="75">
        <f t="shared" si="0"/>
        <v>1484</v>
      </c>
      <c r="D35" s="7">
        <v>811</v>
      </c>
      <c r="E35" s="89">
        <v>673</v>
      </c>
      <c r="F35" s="39">
        <v>95</v>
      </c>
      <c r="G35" s="80">
        <f t="shared" si="1"/>
        <v>311</v>
      </c>
      <c r="H35" s="7">
        <v>72</v>
      </c>
      <c r="I35" s="7">
        <v>239</v>
      </c>
    </row>
    <row r="36" spans="2:9" x14ac:dyDescent="0.2">
      <c r="B36" s="86">
        <v>29</v>
      </c>
      <c r="C36" s="75">
        <f t="shared" si="0"/>
        <v>1412</v>
      </c>
      <c r="D36" s="7">
        <v>741</v>
      </c>
      <c r="E36" s="89">
        <v>671</v>
      </c>
      <c r="F36" s="39">
        <v>96</v>
      </c>
      <c r="G36" s="80">
        <f t="shared" si="1"/>
        <v>259</v>
      </c>
      <c r="H36" s="7">
        <v>62</v>
      </c>
      <c r="I36" s="7">
        <v>197</v>
      </c>
    </row>
    <row r="37" spans="2:9" x14ac:dyDescent="0.2">
      <c r="B37" s="86">
        <v>30</v>
      </c>
      <c r="C37" s="75">
        <f t="shared" si="0"/>
        <v>1475</v>
      </c>
      <c r="D37" s="7">
        <v>779</v>
      </c>
      <c r="E37" s="89">
        <v>696</v>
      </c>
      <c r="F37" s="39">
        <v>97</v>
      </c>
      <c r="G37" s="80">
        <f t="shared" si="1"/>
        <v>222</v>
      </c>
      <c r="H37" s="7">
        <v>49</v>
      </c>
      <c r="I37" s="7">
        <v>173</v>
      </c>
    </row>
    <row r="38" spans="2:9" x14ac:dyDescent="0.2">
      <c r="B38" s="86">
        <v>31</v>
      </c>
      <c r="C38" s="75">
        <f t="shared" si="0"/>
        <v>1407</v>
      </c>
      <c r="D38" s="7">
        <v>754</v>
      </c>
      <c r="E38" s="89">
        <v>653</v>
      </c>
      <c r="F38" s="39">
        <v>98</v>
      </c>
      <c r="G38" s="80">
        <f t="shared" si="1"/>
        <v>139</v>
      </c>
      <c r="H38" s="7">
        <v>31</v>
      </c>
      <c r="I38" s="7">
        <v>108</v>
      </c>
    </row>
    <row r="39" spans="2:9" x14ac:dyDescent="0.2">
      <c r="B39" s="86">
        <v>32</v>
      </c>
      <c r="C39" s="75">
        <f t="shared" si="0"/>
        <v>1374</v>
      </c>
      <c r="D39" s="7">
        <v>714</v>
      </c>
      <c r="E39" s="89">
        <v>660</v>
      </c>
      <c r="F39" s="39">
        <v>99</v>
      </c>
      <c r="G39" s="80">
        <f t="shared" si="1"/>
        <v>93</v>
      </c>
      <c r="H39" s="7">
        <v>12</v>
      </c>
      <c r="I39" s="7">
        <v>81</v>
      </c>
    </row>
    <row r="40" spans="2:9" x14ac:dyDescent="0.2">
      <c r="B40" s="86">
        <v>33</v>
      </c>
      <c r="C40" s="75">
        <f t="shared" si="0"/>
        <v>1455</v>
      </c>
      <c r="D40" s="7">
        <v>761</v>
      </c>
      <c r="E40" s="89">
        <v>694</v>
      </c>
      <c r="F40" s="39">
        <v>100</v>
      </c>
      <c r="G40" s="80">
        <f t="shared" si="1"/>
        <v>68</v>
      </c>
      <c r="H40" s="7">
        <v>14</v>
      </c>
      <c r="I40" s="7">
        <v>54</v>
      </c>
    </row>
    <row r="41" spans="2:9" x14ac:dyDescent="0.2">
      <c r="B41" s="86">
        <v>34</v>
      </c>
      <c r="C41" s="75">
        <f t="shared" si="0"/>
        <v>1537</v>
      </c>
      <c r="D41" s="7">
        <v>802</v>
      </c>
      <c r="E41" s="89">
        <v>735</v>
      </c>
      <c r="F41" s="39">
        <v>101</v>
      </c>
      <c r="G41" s="80">
        <f t="shared" si="1"/>
        <v>38</v>
      </c>
      <c r="H41" s="7">
        <v>4</v>
      </c>
      <c r="I41" s="7">
        <v>34</v>
      </c>
    </row>
    <row r="42" spans="2:9" x14ac:dyDescent="0.2">
      <c r="B42" s="86">
        <v>35</v>
      </c>
      <c r="C42" s="75">
        <f t="shared" si="0"/>
        <v>1543</v>
      </c>
      <c r="D42" s="7">
        <v>792</v>
      </c>
      <c r="E42" s="89">
        <v>751</v>
      </c>
      <c r="F42" s="39">
        <v>102</v>
      </c>
      <c r="G42" s="80">
        <f t="shared" si="1"/>
        <v>23</v>
      </c>
      <c r="H42" s="7">
        <v>1</v>
      </c>
      <c r="I42" s="7">
        <v>22</v>
      </c>
    </row>
    <row r="43" spans="2:9" x14ac:dyDescent="0.2">
      <c r="B43" s="86">
        <v>36</v>
      </c>
      <c r="C43" s="75">
        <f t="shared" si="0"/>
        <v>1633</v>
      </c>
      <c r="D43" s="7">
        <v>870</v>
      </c>
      <c r="E43" s="89">
        <v>763</v>
      </c>
      <c r="F43" s="39">
        <v>103</v>
      </c>
      <c r="G43" s="80">
        <f t="shared" si="1"/>
        <v>10</v>
      </c>
      <c r="H43" s="7">
        <v>0</v>
      </c>
      <c r="I43" s="7">
        <v>10</v>
      </c>
    </row>
    <row r="44" spans="2:9" x14ac:dyDescent="0.2">
      <c r="B44" s="86">
        <v>37</v>
      </c>
      <c r="C44" s="75">
        <f t="shared" si="0"/>
        <v>1656</v>
      </c>
      <c r="D44" s="7">
        <v>857</v>
      </c>
      <c r="E44" s="89">
        <v>799</v>
      </c>
      <c r="F44" s="39">
        <v>104</v>
      </c>
      <c r="G44" s="80">
        <f t="shared" si="1"/>
        <v>7</v>
      </c>
      <c r="H44" s="7">
        <v>1</v>
      </c>
      <c r="I44" s="7">
        <v>6</v>
      </c>
    </row>
    <row r="45" spans="2:9" x14ac:dyDescent="0.2">
      <c r="B45" s="86">
        <v>38</v>
      </c>
      <c r="C45" s="75">
        <f t="shared" si="0"/>
        <v>1670</v>
      </c>
      <c r="D45" s="7">
        <v>857</v>
      </c>
      <c r="E45" s="89">
        <v>813</v>
      </c>
      <c r="F45" s="39">
        <v>105</v>
      </c>
      <c r="G45" s="80">
        <f t="shared" si="1"/>
        <v>4</v>
      </c>
      <c r="H45" s="7">
        <v>1</v>
      </c>
      <c r="I45" s="7">
        <v>3</v>
      </c>
    </row>
    <row r="46" spans="2:9" x14ac:dyDescent="0.2">
      <c r="B46" s="86">
        <v>39</v>
      </c>
      <c r="C46" s="75">
        <f t="shared" si="0"/>
        <v>1642</v>
      </c>
      <c r="D46" s="7">
        <v>837</v>
      </c>
      <c r="E46" s="89">
        <v>805</v>
      </c>
      <c r="F46" s="39">
        <v>106</v>
      </c>
      <c r="G46" s="80">
        <f t="shared" si="1"/>
        <v>3</v>
      </c>
      <c r="H46" s="7">
        <v>0</v>
      </c>
      <c r="I46" s="7">
        <v>3</v>
      </c>
    </row>
    <row r="47" spans="2:9" x14ac:dyDescent="0.2">
      <c r="B47" s="86">
        <v>40</v>
      </c>
      <c r="C47" s="75">
        <f t="shared" si="0"/>
        <v>1743</v>
      </c>
      <c r="D47" s="7">
        <v>868</v>
      </c>
      <c r="E47" s="89">
        <v>875</v>
      </c>
      <c r="F47" s="39">
        <v>107</v>
      </c>
      <c r="G47" s="80">
        <f t="shared" si="1"/>
        <v>0</v>
      </c>
      <c r="H47" s="7">
        <v>0</v>
      </c>
      <c r="I47" s="7">
        <v>0</v>
      </c>
    </row>
    <row r="48" spans="2:9" x14ac:dyDescent="0.2">
      <c r="B48" s="86">
        <v>41</v>
      </c>
      <c r="C48" s="75">
        <f t="shared" si="0"/>
        <v>1720</v>
      </c>
      <c r="D48" s="7">
        <v>880</v>
      </c>
      <c r="E48" s="89">
        <v>840</v>
      </c>
      <c r="F48" s="39">
        <v>108</v>
      </c>
      <c r="G48" s="80">
        <f t="shared" si="1"/>
        <v>1</v>
      </c>
      <c r="H48" s="7">
        <v>0</v>
      </c>
      <c r="I48" s="7">
        <v>1</v>
      </c>
    </row>
    <row r="49" spans="2:9" x14ac:dyDescent="0.2">
      <c r="B49" s="86">
        <v>42</v>
      </c>
      <c r="C49" s="75">
        <f t="shared" si="0"/>
        <v>1703</v>
      </c>
      <c r="D49" s="7">
        <v>859</v>
      </c>
      <c r="E49" s="89">
        <v>844</v>
      </c>
      <c r="F49" s="39">
        <v>109</v>
      </c>
      <c r="G49" s="80">
        <f t="shared" si="1"/>
        <v>0</v>
      </c>
      <c r="H49" s="7">
        <v>0</v>
      </c>
      <c r="I49" s="7">
        <v>0</v>
      </c>
    </row>
    <row r="50" spans="2:9" x14ac:dyDescent="0.2">
      <c r="B50" s="86">
        <v>43</v>
      </c>
      <c r="C50" s="75">
        <f t="shared" si="0"/>
        <v>1847</v>
      </c>
      <c r="D50" s="7">
        <v>938</v>
      </c>
      <c r="E50" s="89">
        <v>909</v>
      </c>
      <c r="F50" s="39">
        <v>110</v>
      </c>
      <c r="G50" s="80">
        <f t="shared" si="1"/>
        <v>0</v>
      </c>
      <c r="H50" s="7">
        <v>0</v>
      </c>
      <c r="I50" s="7">
        <v>0</v>
      </c>
    </row>
    <row r="51" spans="2:9" x14ac:dyDescent="0.2">
      <c r="B51" s="86">
        <v>44</v>
      </c>
      <c r="C51" s="75">
        <f t="shared" si="0"/>
        <v>1943</v>
      </c>
      <c r="D51" s="7">
        <v>1017</v>
      </c>
      <c r="E51" s="89">
        <v>926</v>
      </c>
      <c r="F51" s="39">
        <v>111</v>
      </c>
      <c r="G51" s="80">
        <f t="shared" si="1"/>
        <v>0</v>
      </c>
      <c r="H51" s="7">
        <v>0</v>
      </c>
      <c r="I51" s="7">
        <v>0</v>
      </c>
    </row>
    <row r="52" spans="2:9" x14ac:dyDescent="0.2">
      <c r="B52" s="97"/>
      <c r="C52" s="75">
        <f t="shared" si="0"/>
        <v>0</v>
      </c>
      <c r="F52" s="105">
        <v>112</v>
      </c>
      <c r="G52" s="109">
        <f t="shared" si="1"/>
        <v>0</v>
      </c>
      <c r="H52" s="7">
        <v>0</v>
      </c>
      <c r="I52" s="7">
        <v>0</v>
      </c>
    </row>
    <row r="53" spans="2:9" x14ac:dyDescent="0.2">
      <c r="B53" s="86">
        <v>45</v>
      </c>
      <c r="C53" s="75">
        <f t="shared" si="0"/>
        <v>2027</v>
      </c>
      <c r="D53" s="7">
        <v>1003</v>
      </c>
      <c r="E53" s="89">
        <v>1024</v>
      </c>
      <c r="F53" s="104" t="s">
        <v>853</v>
      </c>
      <c r="G53" s="7">
        <f t="shared" si="1"/>
        <v>4910</v>
      </c>
      <c r="H53" s="61">
        <f>SUM(D7:D11)</f>
        <v>2584</v>
      </c>
      <c r="I53" s="61">
        <f>SUM(E7:E11)</f>
        <v>2326</v>
      </c>
    </row>
    <row r="54" spans="2:9" x14ac:dyDescent="0.2">
      <c r="B54" s="86">
        <v>46</v>
      </c>
      <c r="C54" s="75">
        <f t="shared" si="0"/>
        <v>2050</v>
      </c>
      <c r="D54" s="7">
        <v>1032</v>
      </c>
      <c r="E54" s="89">
        <v>1018</v>
      </c>
      <c r="F54" s="105" t="s">
        <v>854</v>
      </c>
      <c r="G54" s="7">
        <f t="shared" si="1"/>
        <v>5984</v>
      </c>
      <c r="H54" s="7">
        <f>SUM(D12:D16)</f>
        <v>3025</v>
      </c>
      <c r="I54" s="7">
        <f>SUM(E12:E16)</f>
        <v>2959</v>
      </c>
    </row>
    <row r="55" spans="2:9" x14ac:dyDescent="0.2">
      <c r="B55" s="86">
        <v>47</v>
      </c>
      <c r="C55" s="75">
        <f t="shared" si="0"/>
        <v>2167</v>
      </c>
      <c r="D55" s="7">
        <v>1119</v>
      </c>
      <c r="E55" s="89">
        <v>1048</v>
      </c>
      <c r="F55" s="105" t="s">
        <v>855</v>
      </c>
      <c r="G55" s="7">
        <f t="shared" si="1"/>
        <v>6656</v>
      </c>
      <c r="H55" s="7">
        <f>SUM(D17:D21)</f>
        <v>3432</v>
      </c>
      <c r="I55" s="7">
        <f>SUM(E17:E21)</f>
        <v>3224</v>
      </c>
    </row>
    <row r="56" spans="2:9" x14ac:dyDescent="0.2">
      <c r="B56" s="86">
        <v>48</v>
      </c>
      <c r="C56" s="75">
        <f t="shared" si="0"/>
        <v>2243</v>
      </c>
      <c r="D56" s="7">
        <v>1129</v>
      </c>
      <c r="E56" s="89">
        <v>1114</v>
      </c>
      <c r="F56" s="105" t="s">
        <v>856</v>
      </c>
      <c r="G56" s="7">
        <f t="shared" si="1"/>
        <v>7098</v>
      </c>
      <c r="H56" s="7">
        <f>SUM(D22:D26)</f>
        <v>3599</v>
      </c>
      <c r="I56" s="7">
        <f>SUM(E22:E26)</f>
        <v>3499</v>
      </c>
    </row>
    <row r="57" spans="2:9" x14ac:dyDescent="0.2">
      <c r="B57" s="86">
        <v>49</v>
      </c>
      <c r="C57" s="75">
        <f t="shared" si="0"/>
        <v>2352</v>
      </c>
      <c r="D57" s="7">
        <v>1254</v>
      </c>
      <c r="E57" s="89">
        <v>1098</v>
      </c>
      <c r="F57" s="105" t="s">
        <v>857</v>
      </c>
      <c r="G57" s="7">
        <f t="shared" si="1"/>
        <v>7265</v>
      </c>
      <c r="H57" s="7">
        <f>SUM(D27:D31)</f>
        <v>3782</v>
      </c>
      <c r="I57" s="7">
        <f>SUM(E27:E31)</f>
        <v>3483</v>
      </c>
    </row>
    <row r="58" spans="2:9" x14ac:dyDescent="0.2">
      <c r="B58" s="86">
        <v>50</v>
      </c>
      <c r="C58" s="75">
        <f t="shared" si="0"/>
        <v>2391</v>
      </c>
      <c r="D58" s="7">
        <v>1282</v>
      </c>
      <c r="E58" s="89">
        <v>1109</v>
      </c>
      <c r="F58" s="105" t="s">
        <v>858</v>
      </c>
      <c r="G58" s="7">
        <f t="shared" si="1"/>
        <v>7116</v>
      </c>
      <c r="H58" s="7">
        <f>SUM(D32:D36)</f>
        <v>3836</v>
      </c>
      <c r="I58" s="7">
        <f>SUM(E32:E36)</f>
        <v>3280</v>
      </c>
    </row>
    <row r="59" spans="2:9" x14ac:dyDescent="0.2">
      <c r="B59" s="86">
        <v>51</v>
      </c>
      <c r="C59" s="75">
        <f t="shared" si="0"/>
        <v>2415</v>
      </c>
      <c r="D59" s="7">
        <v>1252</v>
      </c>
      <c r="E59" s="89">
        <v>1163</v>
      </c>
      <c r="F59" s="105" t="s">
        <v>859</v>
      </c>
      <c r="G59" s="7">
        <f t="shared" si="1"/>
        <v>7248</v>
      </c>
      <c r="H59" s="7">
        <f>SUM(D37:D41)</f>
        <v>3810</v>
      </c>
      <c r="I59" s="7">
        <f>SUM(E37:E41)</f>
        <v>3438</v>
      </c>
    </row>
    <row r="60" spans="2:9" x14ac:dyDescent="0.2">
      <c r="B60" s="86">
        <v>52</v>
      </c>
      <c r="C60" s="75">
        <f t="shared" si="0"/>
        <v>2307</v>
      </c>
      <c r="D60" s="7">
        <v>1200</v>
      </c>
      <c r="E60" s="89">
        <v>1107</v>
      </c>
      <c r="F60" s="105" t="s">
        <v>860</v>
      </c>
      <c r="G60" s="7">
        <f t="shared" si="1"/>
        <v>8144</v>
      </c>
      <c r="H60" s="7">
        <f>SUM(D42:D46)</f>
        <v>4213</v>
      </c>
      <c r="I60" s="7">
        <f>SUM(E42:E46)</f>
        <v>3931</v>
      </c>
    </row>
    <row r="61" spans="2:9" x14ac:dyDescent="0.2">
      <c r="B61" s="86">
        <v>53</v>
      </c>
      <c r="C61" s="75">
        <f t="shared" si="0"/>
        <v>2241</v>
      </c>
      <c r="D61" s="7">
        <v>1160</v>
      </c>
      <c r="E61" s="89">
        <v>1081</v>
      </c>
      <c r="F61" s="105" t="s">
        <v>861</v>
      </c>
      <c r="G61" s="7">
        <f t="shared" si="1"/>
        <v>8956</v>
      </c>
      <c r="H61" s="7">
        <f>SUM(D47:D51)</f>
        <v>4562</v>
      </c>
      <c r="I61" s="7">
        <f>SUM(E47:E51)</f>
        <v>4394</v>
      </c>
    </row>
    <row r="62" spans="2:9" x14ac:dyDescent="0.2">
      <c r="B62" s="86">
        <v>54</v>
      </c>
      <c r="C62" s="75">
        <f t="shared" si="0"/>
        <v>2135</v>
      </c>
      <c r="D62" s="7">
        <v>1082</v>
      </c>
      <c r="E62" s="89">
        <v>1053</v>
      </c>
      <c r="F62" s="105" t="s">
        <v>862</v>
      </c>
      <c r="G62" s="7">
        <f t="shared" si="1"/>
        <v>10839</v>
      </c>
      <c r="H62" s="7">
        <f>SUM(D53:D57)</f>
        <v>5537</v>
      </c>
      <c r="I62" s="7">
        <f>SUM(E53:E57)</f>
        <v>5302</v>
      </c>
    </row>
    <row r="63" spans="2:9" x14ac:dyDescent="0.2">
      <c r="B63" s="86">
        <v>55</v>
      </c>
      <c r="C63" s="75">
        <f t="shared" si="0"/>
        <v>2169</v>
      </c>
      <c r="D63" s="7">
        <v>1094</v>
      </c>
      <c r="E63" s="89">
        <v>1075</v>
      </c>
      <c r="F63" s="105" t="s">
        <v>863</v>
      </c>
      <c r="G63" s="7">
        <f t="shared" si="1"/>
        <v>11489</v>
      </c>
      <c r="H63" s="7">
        <f>SUM(D58:D62)</f>
        <v>5976</v>
      </c>
      <c r="I63" s="7">
        <f>SUM(E58:E62)</f>
        <v>5513</v>
      </c>
    </row>
    <row r="64" spans="2:9" x14ac:dyDescent="0.2">
      <c r="B64" s="86">
        <v>56</v>
      </c>
      <c r="C64" s="75">
        <f t="shared" si="0"/>
        <v>2185</v>
      </c>
      <c r="D64" s="7">
        <v>1042</v>
      </c>
      <c r="E64" s="89">
        <v>1143</v>
      </c>
      <c r="F64" s="105" t="s">
        <v>864</v>
      </c>
      <c r="G64" s="7">
        <f t="shared" si="1"/>
        <v>10038</v>
      </c>
      <c r="H64" s="7">
        <f>SUM(D63:D67)</f>
        <v>5018</v>
      </c>
      <c r="I64" s="7">
        <f>SUM(E63:E67)</f>
        <v>5020</v>
      </c>
    </row>
    <row r="65" spans="2:9" x14ac:dyDescent="0.2">
      <c r="B65" s="86">
        <v>57</v>
      </c>
      <c r="C65" s="75">
        <f t="shared" si="0"/>
        <v>1718</v>
      </c>
      <c r="D65" s="7">
        <v>877</v>
      </c>
      <c r="E65" s="89">
        <v>841</v>
      </c>
      <c r="F65" s="105" t="s">
        <v>865</v>
      </c>
      <c r="G65" s="7">
        <f t="shared" si="1"/>
        <v>9579</v>
      </c>
      <c r="H65" s="7">
        <f>SUM(D68:D72)</f>
        <v>4661</v>
      </c>
      <c r="I65" s="7">
        <f>SUM(E68:E72)</f>
        <v>4918</v>
      </c>
    </row>
    <row r="66" spans="2:9" x14ac:dyDescent="0.2">
      <c r="B66" s="86">
        <v>58</v>
      </c>
      <c r="C66" s="75">
        <f t="shared" si="0"/>
        <v>2089</v>
      </c>
      <c r="D66" s="7">
        <v>1038</v>
      </c>
      <c r="E66" s="89">
        <v>1051</v>
      </c>
      <c r="F66" s="105" t="s">
        <v>866</v>
      </c>
      <c r="G66" s="7">
        <f t="shared" si="1"/>
        <v>9390</v>
      </c>
      <c r="H66" s="7">
        <f>SUM(H6:H9)+D73</f>
        <v>4702</v>
      </c>
      <c r="I66" s="7">
        <f>SUM(I6:I9)+E73</f>
        <v>4688</v>
      </c>
    </row>
    <row r="67" spans="2:9" x14ac:dyDescent="0.2">
      <c r="B67" s="86">
        <v>59</v>
      </c>
      <c r="C67" s="75">
        <f t="shared" si="0"/>
        <v>1877</v>
      </c>
      <c r="D67" s="7">
        <v>967</v>
      </c>
      <c r="E67" s="89">
        <v>910</v>
      </c>
      <c r="F67" s="105" t="s">
        <v>867</v>
      </c>
      <c r="G67" s="7">
        <f t="shared" si="1"/>
        <v>11208</v>
      </c>
      <c r="H67" s="7">
        <f>SUM(H10:H14)</f>
        <v>5366</v>
      </c>
      <c r="I67" s="7">
        <f>SUM(I10:I14)</f>
        <v>5842</v>
      </c>
    </row>
    <row r="68" spans="2:9" x14ac:dyDescent="0.2">
      <c r="B68" s="86">
        <v>60</v>
      </c>
      <c r="C68" s="75">
        <f t="shared" si="0"/>
        <v>2014</v>
      </c>
      <c r="D68" s="7">
        <v>1005</v>
      </c>
      <c r="E68" s="89">
        <v>1009</v>
      </c>
      <c r="F68" s="105" t="s">
        <v>868</v>
      </c>
      <c r="G68" s="7">
        <f t="shared" si="1"/>
        <v>9632</v>
      </c>
      <c r="H68" s="7">
        <f>SUM(H15:H19)</f>
        <v>4390</v>
      </c>
      <c r="I68" s="7">
        <f>SUM(I15:I19)</f>
        <v>5242</v>
      </c>
    </row>
    <row r="69" spans="2:9" x14ac:dyDescent="0.2">
      <c r="B69" s="86">
        <v>61</v>
      </c>
      <c r="C69" s="75">
        <f t="shared" si="0"/>
        <v>1882</v>
      </c>
      <c r="D69" s="7">
        <v>908</v>
      </c>
      <c r="E69" s="89">
        <v>974</v>
      </c>
      <c r="F69" s="105" t="s">
        <v>869</v>
      </c>
      <c r="G69" s="7">
        <f t="shared" si="1"/>
        <v>7731</v>
      </c>
      <c r="H69" s="7">
        <f>SUM(H20:H24)</f>
        <v>3367</v>
      </c>
      <c r="I69" s="7">
        <f>SUM(I20:I24)</f>
        <v>4364</v>
      </c>
    </row>
    <row r="70" spans="2:9" x14ac:dyDescent="0.2">
      <c r="B70" s="86">
        <v>62</v>
      </c>
      <c r="C70" s="75">
        <f t="shared" si="0"/>
        <v>1956</v>
      </c>
      <c r="D70" s="7">
        <v>939</v>
      </c>
      <c r="E70" s="89">
        <v>1017</v>
      </c>
      <c r="F70" s="105" t="s">
        <v>870</v>
      </c>
      <c r="G70" s="7">
        <f t="shared" si="1"/>
        <v>5339</v>
      </c>
      <c r="H70" s="7">
        <f>SUM(H25:H29)</f>
        <v>2054</v>
      </c>
      <c r="I70" s="7">
        <f>SUM(I25:I29)</f>
        <v>3285</v>
      </c>
    </row>
    <row r="71" spans="2:9" x14ac:dyDescent="0.2">
      <c r="B71" s="86">
        <v>63</v>
      </c>
      <c r="C71" s="75">
        <f t="shared" ref="C71:C73" si="2">D71+E71</f>
        <v>1826</v>
      </c>
      <c r="D71" s="7">
        <v>889</v>
      </c>
      <c r="E71" s="89">
        <v>937</v>
      </c>
      <c r="F71" s="105" t="s">
        <v>871</v>
      </c>
      <c r="G71" s="7">
        <f t="shared" ref="G71:G73" si="3">H71+I71</f>
        <v>3029</v>
      </c>
      <c r="H71" s="7">
        <f>SUM(H30:H34)</f>
        <v>873</v>
      </c>
      <c r="I71" s="7">
        <f>SUM(I30:I34)</f>
        <v>2156</v>
      </c>
    </row>
    <row r="72" spans="2:9" x14ac:dyDescent="0.2">
      <c r="B72" s="92">
        <v>64</v>
      </c>
      <c r="C72" s="75">
        <f t="shared" si="2"/>
        <v>1901</v>
      </c>
      <c r="D72" s="7">
        <v>920</v>
      </c>
      <c r="E72" s="89">
        <v>981</v>
      </c>
      <c r="F72" s="105" t="s">
        <v>872</v>
      </c>
      <c r="G72" s="7">
        <f t="shared" si="3"/>
        <v>1024</v>
      </c>
      <c r="H72" s="7">
        <f>SUM(H35:H39)</f>
        <v>226</v>
      </c>
      <c r="I72" s="7">
        <f>SUM(I35:I39)</f>
        <v>798</v>
      </c>
    </row>
    <row r="73" spans="2:9" ht="13.8" thickBot="1" x14ac:dyDescent="0.25">
      <c r="B73" s="93">
        <v>65</v>
      </c>
      <c r="C73" s="108">
        <f t="shared" si="2"/>
        <v>1909</v>
      </c>
      <c r="D73" s="9">
        <v>963</v>
      </c>
      <c r="E73" s="90">
        <v>946</v>
      </c>
      <c r="F73" s="106" t="s">
        <v>771</v>
      </c>
      <c r="G73" s="9">
        <f t="shared" si="3"/>
        <v>154</v>
      </c>
      <c r="H73" s="9">
        <f>SUM(H40:H52)</f>
        <v>21</v>
      </c>
      <c r="I73" s="9">
        <f>SUM(I40:I52)</f>
        <v>133</v>
      </c>
    </row>
    <row r="74" spans="2:9" x14ac:dyDescent="0.2">
      <c r="B74" s="2" t="s">
        <v>180</v>
      </c>
      <c r="D74" s="7"/>
      <c r="E74" s="7"/>
    </row>
  </sheetData>
  <mergeCells count="1">
    <mergeCell ref="H3:I3"/>
  </mergeCells>
  <phoneticPr fontId="4"/>
  <pageMargins left="0.70866141732283472" right="0.70866141732283472" top="0.74803149606299213" bottom="0.74803149606299213" header="0.31496062992125984" footer="0.31496062992125984"/>
  <ignoredErrors>
    <ignoredError sqref="D6:E6 H66 H53:I65 H67:I73 I6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5D3DD-B81A-4C6B-9FF6-F4E47A9C07A5}">
  <sheetPr codeName="Sheet6">
    <tabColor rgb="FFCCFFCC"/>
    <pageSetUpPr fitToPage="1"/>
  </sheetPr>
  <dimension ref="A2:O24"/>
  <sheetViews>
    <sheetView zoomScaleSheetLayoutView="100" workbookViewId="0">
      <selection activeCell="B6" sqref="B6:B23"/>
    </sheetView>
  </sheetViews>
  <sheetFormatPr defaultColWidth="2.6640625" defaultRowHeight="13.2" x14ac:dyDescent="0.2"/>
  <cols>
    <col min="1" max="1" width="2.6640625" style="94"/>
    <col min="2" max="2" width="9.109375" style="94" bestFit="1" customWidth="1"/>
    <col min="3" max="5" width="6.33203125" style="94" customWidth="1"/>
    <col min="6" max="6" width="8" style="94" customWidth="1"/>
    <col min="7" max="8" width="6.33203125" style="94" customWidth="1"/>
    <col min="9" max="9" width="8" style="94" bestFit="1" customWidth="1"/>
    <col min="10" max="11" width="7" style="94" bestFit="1" customWidth="1"/>
    <col min="12" max="14" width="5.21875" style="94" bestFit="1" customWidth="1"/>
    <col min="15" max="15" width="4.44140625" style="94" bestFit="1" customWidth="1"/>
    <col min="16" max="17" width="3.44140625" style="94" bestFit="1" customWidth="1"/>
    <col min="18" max="16384" width="2.6640625" style="94"/>
  </cols>
  <sheetData>
    <row r="2" spans="1:15" x14ac:dyDescent="0.2">
      <c r="B2" s="144" t="s">
        <v>190</v>
      </c>
      <c r="N2" s="95"/>
    </row>
    <row r="3" spans="1:15" ht="3.75" customHeight="1" thickBot="1" x14ac:dyDescent="0.25">
      <c r="B3" s="144"/>
      <c r="N3" s="95"/>
    </row>
    <row r="4" spans="1:15" x14ac:dyDescent="0.2">
      <c r="A4" s="7"/>
      <c r="B4" s="208" t="s">
        <v>182</v>
      </c>
      <c r="C4" s="210" t="s">
        <v>183</v>
      </c>
      <c r="D4" s="211"/>
      <c r="E4" s="212"/>
      <c r="F4" s="210" t="s">
        <v>185</v>
      </c>
      <c r="G4" s="211"/>
      <c r="H4" s="212"/>
      <c r="I4" s="210" t="s">
        <v>186</v>
      </c>
      <c r="J4" s="211"/>
      <c r="K4" s="212"/>
      <c r="L4" s="206" t="s">
        <v>187</v>
      </c>
      <c r="M4" s="206" t="s">
        <v>188</v>
      </c>
      <c r="N4" s="206" t="s">
        <v>189</v>
      </c>
      <c r="O4" s="7"/>
    </row>
    <row r="5" spans="1:15" x14ac:dyDescent="0.2">
      <c r="A5" s="7"/>
      <c r="B5" s="209"/>
      <c r="C5" s="145" t="s">
        <v>61</v>
      </c>
      <c r="D5" s="146" t="s">
        <v>62</v>
      </c>
      <c r="E5" s="146" t="s">
        <v>63</v>
      </c>
      <c r="F5" s="145" t="s">
        <v>61</v>
      </c>
      <c r="G5" s="146" t="s">
        <v>62</v>
      </c>
      <c r="H5" s="146" t="s">
        <v>63</v>
      </c>
      <c r="I5" s="145" t="s">
        <v>61</v>
      </c>
      <c r="J5" s="146" t="s">
        <v>62</v>
      </c>
      <c r="K5" s="146" t="s">
        <v>63</v>
      </c>
      <c r="L5" s="207"/>
      <c r="M5" s="207"/>
      <c r="N5" s="207"/>
      <c r="O5" s="7"/>
    </row>
    <row r="6" spans="1:15" x14ac:dyDescent="0.2">
      <c r="B6" s="7"/>
      <c r="C6" s="153" t="s">
        <v>69</v>
      </c>
      <c r="D6" s="154" t="s">
        <v>69</v>
      </c>
      <c r="E6" s="154" t="s">
        <v>69</v>
      </c>
      <c r="F6" s="154" t="s">
        <v>69</v>
      </c>
      <c r="G6" s="154" t="s">
        <v>69</v>
      </c>
      <c r="H6" s="154" t="s">
        <v>69</v>
      </c>
      <c r="I6" s="154" t="s">
        <v>69</v>
      </c>
      <c r="J6" s="154" t="s">
        <v>69</v>
      </c>
      <c r="K6" s="152" t="s">
        <v>69</v>
      </c>
      <c r="L6" s="151" t="s">
        <v>69</v>
      </c>
      <c r="M6" s="151" t="s">
        <v>191</v>
      </c>
      <c r="N6" s="151" t="s">
        <v>191</v>
      </c>
    </row>
    <row r="7" spans="1:15" x14ac:dyDescent="0.2">
      <c r="B7" s="7" t="s">
        <v>1143</v>
      </c>
      <c r="C7" s="80">
        <v>1016</v>
      </c>
      <c r="D7" s="7">
        <v>522</v>
      </c>
      <c r="E7" s="7">
        <v>494</v>
      </c>
      <c r="F7" s="7">
        <v>1953</v>
      </c>
      <c r="G7" s="7">
        <v>977</v>
      </c>
      <c r="H7" s="7">
        <v>976</v>
      </c>
      <c r="I7" s="7">
        <v>-937</v>
      </c>
      <c r="J7" s="7">
        <v>-455</v>
      </c>
      <c r="K7" s="103">
        <v>-482</v>
      </c>
      <c r="L7" s="7">
        <v>17</v>
      </c>
      <c r="M7" s="7">
        <v>745</v>
      </c>
      <c r="N7" s="7">
        <v>227</v>
      </c>
    </row>
    <row r="8" spans="1:15" x14ac:dyDescent="0.2">
      <c r="B8" s="130" t="s">
        <v>1144</v>
      </c>
      <c r="C8" s="80">
        <v>999</v>
      </c>
      <c r="D8" s="7">
        <v>509</v>
      </c>
      <c r="E8" s="7">
        <v>490</v>
      </c>
      <c r="F8" s="7">
        <v>1896</v>
      </c>
      <c r="G8" s="7">
        <v>943</v>
      </c>
      <c r="H8" s="7">
        <v>953</v>
      </c>
      <c r="I8" s="7">
        <v>-897</v>
      </c>
      <c r="J8" s="7">
        <v>-434</v>
      </c>
      <c r="K8" s="103">
        <v>-463</v>
      </c>
      <c r="L8" s="7">
        <v>18</v>
      </c>
      <c r="M8" s="7">
        <v>603</v>
      </c>
      <c r="N8" s="7">
        <v>243</v>
      </c>
    </row>
    <row r="9" spans="1:15" x14ac:dyDescent="0.2">
      <c r="B9" s="130" t="s">
        <v>1145</v>
      </c>
      <c r="C9" s="156">
        <v>964</v>
      </c>
      <c r="D9" s="94">
        <v>506</v>
      </c>
      <c r="E9" s="94">
        <v>458</v>
      </c>
      <c r="F9" s="7">
        <v>1891</v>
      </c>
      <c r="G9" s="94">
        <v>935</v>
      </c>
      <c r="H9" s="94">
        <v>956</v>
      </c>
      <c r="I9" s="147">
        <v>-927</v>
      </c>
      <c r="J9" s="7">
        <v>-429</v>
      </c>
      <c r="K9" s="103">
        <v>-498</v>
      </c>
      <c r="L9" s="7">
        <v>13</v>
      </c>
      <c r="M9" s="7">
        <v>561</v>
      </c>
      <c r="N9" s="7">
        <v>214</v>
      </c>
    </row>
    <row r="10" spans="1:15" x14ac:dyDescent="0.2">
      <c r="B10" s="130" t="s">
        <v>1146</v>
      </c>
      <c r="C10" s="156">
        <v>958</v>
      </c>
      <c r="D10" s="94">
        <v>536</v>
      </c>
      <c r="E10" s="94">
        <v>422</v>
      </c>
      <c r="F10" s="7">
        <v>2084</v>
      </c>
      <c r="G10" s="94">
        <v>1028</v>
      </c>
      <c r="H10" s="94">
        <v>1056</v>
      </c>
      <c r="I10" s="147">
        <v>-1126</v>
      </c>
      <c r="J10" s="7">
        <v>-492</v>
      </c>
      <c r="K10" s="103">
        <v>-634</v>
      </c>
      <c r="L10" s="94">
        <v>17</v>
      </c>
      <c r="M10" s="94">
        <v>616</v>
      </c>
      <c r="N10" s="94">
        <v>243</v>
      </c>
    </row>
    <row r="11" spans="1:15" x14ac:dyDescent="0.2">
      <c r="B11" s="130" t="s">
        <v>1147</v>
      </c>
      <c r="C11" s="164">
        <f>SUM(C12:C23)</f>
        <v>847</v>
      </c>
      <c r="D11" s="165">
        <f t="shared" ref="D11:E11" si="0">SUM(D12:D23)</f>
        <v>466</v>
      </c>
      <c r="E11" s="165">
        <f t="shared" si="0"/>
        <v>420</v>
      </c>
      <c r="F11" s="165">
        <f t="shared" ref="F11" si="1">SUM(F12:F23)</f>
        <v>2219</v>
      </c>
      <c r="G11" s="165">
        <f t="shared" ref="G11" si="2">SUM(G12:G23)</f>
        <v>1076</v>
      </c>
      <c r="H11" s="165">
        <f t="shared" ref="H11" si="3">SUM(H12:H23)</f>
        <v>1089</v>
      </c>
      <c r="I11" s="147">
        <f>C11-F11</f>
        <v>-1372</v>
      </c>
      <c r="J11" s="7">
        <f>D11-G11</f>
        <v>-610</v>
      </c>
      <c r="K11" s="103">
        <f>E11-H11</f>
        <v>-669</v>
      </c>
      <c r="L11" s="7">
        <v>18</v>
      </c>
      <c r="M11" s="7">
        <v>542</v>
      </c>
      <c r="N11" s="7">
        <v>269</v>
      </c>
    </row>
    <row r="12" spans="1:15" x14ac:dyDescent="0.2">
      <c r="B12" s="103" t="s">
        <v>1148</v>
      </c>
      <c r="C12" s="80">
        <v>76</v>
      </c>
      <c r="D12" s="7">
        <v>38</v>
      </c>
      <c r="E12" s="7">
        <v>38</v>
      </c>
      <c r="F12" s="7">
        <v>258</v>
      </c>
      <c r="G12" s="7">
        <v>129</v>
      </c>
      <c r="H12" s="7">
        <v>129</v>
      </c>
      <c r="I12" s="7">
        <f>C12-F12</f>
        <v>-182</v>
      </c>
      <c r="J12" s="7">
        <f t="shared" ref="J12:J23" si="4">D12-G12</f>
        <v>-91</v>
      </c>
      <c r="K12" s="103">
        <f t="shared" ref="K12:K23" si="5">E12-H12</f>
        <v>-91</v>
      </c>
      <c r="L12" s="7">
        <v>0</v>
      </c>
      <c r="M12" s="7">
        <v>36</v>
      </c>
      <c r="N12" s="7">
        <v>25</v>
      </c>
    </row>
    <row r="13" spans="1:15" x14ac:dyDescent="0.2">
      <c r="B13" s="103" t="s">
        <v>1132</v>
      </c>
      <c r="C13" s="80">
        <v>78</v>
      </c>
      <c r="D13" s="7">
        <v>40</v>
      </c>
      <c r="E13" s="7">
        <v>38</v>
      </c>
      <c r="F13" s="7">
        <v>174</v>
      </c>
      <c r="G13" s="7">
        <v>81</v>
      </c>
      <c r="H13" s="7">
        <v>93</v>
      </c>
      <c r="I13" s="7">
        <f t="shared" ref="I13:I23" si="6">C13-F13</f>
        <v>-96</v>
      </c>
      <c r="J13" s="7">
        <f t="shared" si="4"/>
        <v>-41</v>
      </c>
      <c r="K13" s="103">
        <f t="shared" si="5"/>
        <v>-55</v>
      </c>
      <c r="L13" s="7">
        <v>5</v>
      </c>
      <c r="M13" s="7">
        <v>47</v>
      </c>
      <c r="N13" s="7">
        <v>21</v>
      </c>
    </row>
    <row r="14" spans="1:15" x14ac:dyDescent="0.2">
      <c r="B14" s="103" t="s">
        <v>1133</v>
      </c>
      <c r="C14" s="80">
        <v>56</v>
      </c>
      <c r="D14" s="7">
        <v>45</v>
      </c>
      <c r="E14" s="7">
        <v>31</v>
      </c>
      <c r="F14" s="7">
        <v>202</v>
      </c>
      <c r="G14" s="7">
        <v>85</v>
      </c>
      <c r="H14" s="7">
        <v>79</v>
      </c>
      <c r="I14" s="7">
        <f t="shared" si="6"/>
        <v>-146</v>
      </c>
      <c r="J14" s="7">
        <f t="shared" si="4"/>
        <v>-40</v>
      </c>
      <c r="K14" s="103">
        <f t="shared" si="5"/>
        <v>-48</v>
      </c>
      <c r="L14" s="7">
        <v>2</v>
      </c>
      <c r="M14" s="7">
        <v>56</v>
      </c>
      <c r="N14" s="7">
        <v>28</v>
      </c>
    </row>
    <row r="15" spans="1:15" x14ac:dyDescent="0.2">
      <c r="B15" s="103" t="s">
        <v>1134</v>
      </c>
      <c r="C15" s="80">
        <v>52</v>
      </c>
      <c r="D15" s="7">
        <v>38</v>
      </c>
      <c r="E15" s="7">
        <v>33</v>
      </c>
      <c r="F15" s="7">
        <v>167</v>
      </c>
      <c r="G15" s="7">
        <v>66</v>
      </c>
      <c r="H15" s="7">
        <v>85</v>
      </c>
      <c r="I15" s="7">
        <f t="shared" si="6"/>
        <v>-115</v>
      </c>
      <c r="J15" s="7">
        <f t="shared" si="4"/>
        <v>-28</v>
      </c>
      <c r="K15" s="103">
        <f t="shared" si="5"/>
        <v>-52</v>
      </c>
      <c r="L15" s="7">
        <v>2</v>
      </c>
      <c r="M15" s="7">
        <v>34</v>
      </c>
      <c r="N15" s="7">
        <v>18</v>
      </c>
    </row>
    <row r="16" spans="1:15" x14ac:dyDescent="0.2">
      <c r="B16" s="103" t="s">
        <v>1135</v>
      </c>
      <c r="C16" s="80">
        <v>59</v>
      </c>
      <c r="D16" s="7">
        <v>32</v>
      </c>
      <c r="E16" s="7">
        <v>27</v>
      </c>
      <c r="F16" s="7">
        <v>176</v>
      </c>
      <c r="G16" s="7">
        <v>90</v>
      </c>
      <c r="H16" s="7">
        <v>86</v>
      </c>
      <c r="I16" s="7">
        <f t="shared" si="6"/>
        <v>-117</v>
      </c>
      <c r="J16" s="7">
        <f t="shared" si="4"/>
        <v>-58</v>
      </c>
      <c r="K16" s="103">
        <f t="shared" si="5"/>
        <v>-59</v>
      </c>
      <c r="L16" s="7">
        <v>2</v>
      </c>
      <c r="M16" s="7">
        <v>51</v>
      </c>
      <c r="N16" s="7">
        <v>18</v>
      </c>
    </row>
    <row r="17" spans="2:14" x14ac:dyDescent="0.2">
      <c r="B17" s="103" t="s">
        <v>1136</v>
      </c>
      <c r="C17" s="80">
        <v>70</v>
      </c>
      <c r="D17" s="7">
        <v>30</v>
      </c>
      <c r="E17" s="7">
        <v>40</v>
      </c>
      <c r="F17" s="7">
        <v>168</v>
      </c>
      <c r="G17" s="7">
        <v>89</v>
      </c>
      <c r="H17" s="7">
        <v>79</v>
      </c>
      <c r="I17" s="7">
        <f t="shared" si="6"/>
        <v>-98</v>
      </c>
      <c r="J17" s="7">
        <f t="shared" si="4"/>
        <v>-59</v>
      </c>
      <c r="K17" s="103">
        <f t="shared" si="5"/>
        <v>-39</v>
      </c>
      <c r="L17" s="7">
        <v>0</v>
      </c>
      <c r="M17" s="7">
        <v>41</v>
      </c>
      <c r="N17" s="7">
        <v>18</v>
      </c>
    </row>
    <row r="18" spans="2:14" x14ac:dyDescent="0.2">
      <c r="B18" s="103" t="s">
        <v>1137</v>
      </c>
      <c r="C18" s="80">
        <v>69</v>
      </c>
      <c r="D18" s="7">
        <v>42</v>
      </c>
      <c r="E18" s="7">
        <v>27</v>
      </c>
      <c r="F18" s="7">
        <v>150</v>
      </c>
      <c r="G18" s="7">
        <v>71</v>
      </c>
      <c r="H18" s="7">
        <v>79</v>
      </c>
      <c r="I18" s="7">
        <f t="shared" si="6"/>
        <v>-81</v>
      </c>
      <c r="J18" s="7">
        <f t="shared" si="4"/>
        <v>-29</v>
      </c>
      <c r="K18" s="103">
        <f t="shared" si="5"/>
        <v>-52</v>
      </c>
      <c r="L18" s="7">
        <v>2</v>
      </c>
      <c r="M18" s="7">
        <v>38</v>
      </c>
      <c r="N18" s="7">
        <v>24</v>
      </c>
    </row>
    <row r="19" spans="2:14" x14ac:dyDescent="0.2">
      <c r="B19" s="103" t="s">
        <v>1138</v>
      </c>
      <c r="C19" s="80">
        <v>79</v>
      </c>
      <c r="D19" s="7">
        <v>40</v>
      </c>
      <c r="E19" s="7">
        <v>39</v>
      </c>
      <c r="F19" s="7">
        <v>166</v>
      </c>
      <c r="G19" s="7">
        <v>75</v>
      </c>
      <c r="H19" s="7">
        <v>91</v>
      </c>
      <c r="I19" s="7">
        <f t="shared" si="6"/>
        <v>-87</v>
      </c>
      <c r="J19" s="7">
        <f t="shared" si="4"/>
        <v>-35</v>
      </c>
      <c r="K19" s="103">
        <f t="shared" si="5"/>
        <v>-52</v>
      </c>
      <c r="L19" s="7">
        <v>0</v>
      </c>
      <c r="M19" s="7">
        <v>68</v>
      </c>
      <c r="N19" s="7">
        <v>16</v>
      </c>
    </row>
    <row r="20" spans="2:14" x14ac:dyDescent="0.2">
      <c r="B20" s="103" t="s">
        <v>1139</v>
      </c>
      <c r="C20" s="80">
        <v>77</v>
      </c>
      <c r="D20" s="7">
        <v>46</v>
      </c>
      <c r="E20" s="7">
        <v>31</v>
      </c>
      <c r="F20" s="7">
        <v>168</v>
      </c>
      <c r="G20" s="7">
        <v>83</v>
      </c>
      <c r="H20" s="7">
        <v>85</v>
      </c>
      <c r="I20" s="7">
        <f t="shared" si="6"/>
        <v>-91</v>
      </c>
      <c r="J20" s="7">
        <f t="shared" si="4"/>
        <v>-37</v>
      </c>
      <c r="K20" s="103">
        <f t="shared" si="5"/>
        <v>-54</v>
      </c>
      <c r="L20" s="7">
        <v>3</v>
      </c>
      <c r="M20" s="7">
        <v>30</v>
      </c>
      <c r="N20" s="7">
        <v>27</v>
      </c>
    </row>
    <row r="21" spans="2:14" x14ac:dyDescent="0.2">
      <c r="B21" s="103" t="s">
        <v>1140</v>
      </c>
      <c r="C21" s="80">
        <v>89</v>
      </c>
      <c r="D21" s="7">
        <v>46</v>
      </c>
      <c r="E21" s="7">
        <v>43</v>
      </c>
      <c r="F21" s="7">
        <v>199</v>
      </c>
      <c r="G21" s="7">
        <v>96</v>
      </c>
      <c r="H21" s="7">
        <v>103</v>
      </c>
      <c r="I21" s="7">
        <f t="shared" si="6"/>
        <v>-110</v>
      </c>
      <c r="J21" s="7">
        <f t="shared" si="4"/>
        <v>-50</v>
      </c>
      <c r="K21" s="103">
        <f t="shared" si="5"/>
        <v>-60</v>
      </c>
      <c r="L21" s="7">
        <v>0</v>
      </c>
      <c r="M21" s="7">
        <v>36</v>
      </c>
      <c r="N21" s="7">
        <v>24</v>
      </c>
    </row>
    <row r="22" spans="2:14" x14ac:dyDescent="0.2">
      <c r="B22" s="103" t="s">
        <v>1141</v>
      </c>
      <c r="C22" s="80">
        <v>59</v>
      </c>
      <c r="D22" s="7">
        <v>33</v>
      </c>
      <c r="E22" s="7">
        <v>26</v>
      </c>
      <c r="F22" s="7">
        <v>204</v>
      </c>
      <c r="G22" s="7">
        <v>110</v>
      </c>
      <c r="H22" s="7">
        <v>94</v>
      </c>
      <c r="I22" s="7">
        <f t="shared" si="6"/>
        <v>-145</v>
      </c>
      <c r="J22" s="7">
        <f t="shared" si="4"/>
        <v>-77</v>
      </c>
      <c r="K22" s="103">
        <f t="shared" si="5"/>
        <v>-68</v>
      </c>
      <c r="L22" s="7">
        <v>1</v>
      </c>
      <c r="M22" s="7">
        <v>58</v>
      </c>
      <c r="N22" s="7">
        <v>22</v>
      </c>
    </row>
    <row r="23" spans="2:14" ht="13.8" thickBot="1" x14ac:dyDescent="0.25">
      <c r="B23" s="121" t="s">
        <v>1142</v>
      </c>
      <c r="C23" s="71">
        <v>83</v>
      </c>
      <c r="D23" s="9">
        <v>36</v>
      </c>
      <c r="E23" s="9">
        <v>47</v>
      </c>
      <c r="F23" s="9">
        <v>187</v>
      </c>
      <c r="G23" s="9">
        <v>101</v>
      </c>
      <c r="H23" s="9">
        <v>86</v>
      </c>
      <c r="I23" s="9">
        <f t="shared" si="6"/>
        <v>-104</v>
      </c>
      <c r="J23" s="9">
        <f t="shared" si="4"/>
        <v>-65</v>
      </c>
      <c r="K23" s="121">
        <f t="shared" si="5"/>
        <v>-39</v>
      </c>
      <c r="L23" s="9">
        <v>1</v>
      </c>
      <c r="M23" s="9">
        <v>47</v>
      </c>
      <c r="N23" s="9">
        <v>28</v>
      </c>
    </row>
    <row r="24" spans="2:14" x14ac:dyDescent="0.2">
      <c r="B24" s="127" t="s">
        <v>192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</sheetData>
  <mergeCells count="7">
    <mergeCell ref="N4:N5"/>
    <mergeCell ref="B4:B5"/>
    <mergeCell ref="C4:E4"/>
    <mergeCell ref="F4:H4"/>
    <mergeCell ref="I4:K4"/>
    <mergeCell ref="L4:L5"/>
    <mergeCell ref="M4:M5"/>
  </mergeCells>
  <phoneticPr fontId="4"/>
  <conditionalFormatting sqref="B7:B11">
    <cfRule type="cellIs" dxfId="3" priority="1" operator="equal">
      <formula>43468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CCFFCC"/>
    <pageSetUpPr fitToPage="1"/>
  </sheetPr>
  <dimension ref="A2:AA25"/>
  <sheetViews>
    <sheetView zoomScaleSheetLayoutView="100" workbookViewId="0">
      <selection activeCell="B4" sqref="B4:J25"/>
    </sheetView>
  </sheetViews>
  <sheetFormatPr defaultColWidth="2.6640625" defaultRowHeight="13.2" x14ac:dyDescent="0.2"/>
  <cols>
    <col min="1" max="1" width="2.6640625" style="94"/>
    <col min="2" max="2" width="9.109375" style="94" bestFit="1" customWidth="1"/>
    <col min="3" max="8" width="6.33203125" style="94" customWidth="1"/>
    <col min="9" max="9" width="6.33203125" style="94" bestFit="1" customWidth="1"/>
    <col min="10" max="10" width="6.33203125" style="94" customWidth="1"/>
    <col min="11" max="17" width="2.6640625" style="94"/>
    <col min="18" max="19" width="4.44140625" style="94" bestFit="1" customWidth="1"/>
    <col min="20" max="20" width="6.33203125" style="94" bestFit="1" customWidth="1"/>
    <col min="21" max="31" width="4.44140625" style="94" bestFit="1" customWidth="1"/>
    <col min="32" max="16384" width="2.6640625" style="94"/>
  </cols>
  <sheetData>
    <row r="2" spans="1:27" x14ac:dyDescent="0.2">
      <c r="B2" s="144" t="s">
        <v>793</v>
      </c>
      <c r="I2" s="95"/>
    </row>
    <row r="3" spans="1:27" ht="4.5" customHeight="1" thickBot="1" x14ac:dyDescent="0.25">
      <c r="B3" s="144"/>
      <c r="I3" s="95"/>
    </row>
    <row r="4" spans="1:27" x14ac:dyDescent="0.2">
      <c r="A4" s="7"/>
      <c r="B4" s="208" t="s">
        <v>182</v>
      </c>
      <c r="C4" s="210" t="s">
        <v>193</v>
      </c>
      <c r="D4" s="211"/>
      <c r="E4" s="212"/>
      <c r="F4" s="210" t="s">
        <v>196</v>
      </c>
      <c r="G4" s="211"/>
      <c r="H4" s="212"/>
      <c r="I4" s="206" t="s">
        <v>186</v>
      </c>
      <c r="J4" s="214" t="s">
        <v>792</v>
      </c>
      <c r="K4" s="7"/>
    </row>
    <row r="5" spans="1:27" x14ac:dyDescent="0.2">
      <c r="A5" s="7"/>
      <c r="B5" s="209"/>
      <c r="C5" s="158" t="s">
        <v>61</v>
      </c>
      <c r="D5" s="159" t="s">
        <v>194</v>
      </c>
      <c r="E5" s="159" t="s">
        <v>195</v>
      </c>
      <c r="F5" s="158" t="s">
        <v>61</v>
      </c>
      <c r="G5" s="159" t="s">
        <v>194</v>
      </c>
      <c r="H5" s="159" t="s">
        <v>195</v>
      </c>
      <c r="I5" s="213"/>
      <c r="J5" s="215"/>
      <c r="K5" s="7"/>
    </row>
    <row r="6" spans="1:27" x14ac:dyDescent="0.2">
      <c r="B6" s="7"/>
      <c r="C6" s="153" t="s">
        <v>69</v>
      </c>
      <c r="D6" s="154" t="s">
        <v>69</v>
      </c>
      <c r="E6" s="154" t="s">
        <v>69</v>
      </c>
      <c r="F6" s="154" t="s">
        <v>69</v>
      </c>
      <c r="G6" s="154" t="s">
        <v>69</v>
      </c>
      <c r="H6" s="154" t="s">
        <v>69</v>
      </c>
      <c r="I6" s="152" t="s">
        <v>69</v>
      </c>
      <c r="J6" s="151" t="s">
        <v>69</v>
      </c>
    </row>
    <row r="7" spans="1:27" x14ac:dyDescent="0.2">
      <c r="B7" s="7" t="s">
        <v>1143</v>
      </c>
      <c r="C7" s="80">
        <v>4823</v>
      </c>
      <c r="D7" s="7">
        <v>2692</v>
      </c>
      <c r="E7" s="7">
        <v>2131</v>
      </c>
      <c r="F7" s="7">
        <v>4891</v>
      </c>
      <c r="G7" s="7">
        <v>2788</v>
      </c>
      <c r="H7" s="7">
        <v>2103</v>
      </c>
      <c r="I7" s="103">
        <v>-68</v>
      </c>
      <c r="J7" s="7">
        <v>-296</v>
      </c>
    </row>
    <row r="8" spans="1:27" x14ac:dyDescent="0.2">
      <c r="B8" s="130" t="s">
        <v>1144</v>
      </c>
      <c r="C8" s="80">
        <v>4367</v>
      </c>
      <c r="D8" s="7">
        <v>2234</v>
      </c>
      <c r="E8" s="7">
        <v>2133</v>
      </c>
      <c r="F8" s="7">
        <v>4509</v>
      </c>
      <c r="G8" s="7">
        <v>2463</v>
      </c>
      <c r="H8" s="7">
        <v>2046</v>
      </c>
      <c r="I8" s="103">
        <v>-142</v>
      </c>
      <c r="J8" s="7">
        <v>-176</v>
      </c>
    </row>
    <row r="9" spans="1:27" x14ac:dyDescent="0.2">
      <c r="B9" s="130" t="s">
        <v>1145</v>
      </c>
      <c r="C9" s="80">
        <v>4486</v>
      </c>
      <c r="D9" s="7">
        <v>2401</v>
      </c>
      <c r="E9" s="7">
        <v>2085</v>
      </c>
      <c r="F9" s="7">
        <v>4376</v>
      </c>
      <c r="G9" s="7">
        <v>2370</v>
      </c>
      <c r="H9" s="7">
        <v>2006</v>
      </c>
      <c r="I9" s="103">
        <v>110</v>
      </c>
      <c r="J9" s="7">
        <v>-163</v>
      </c>
    </row>
    <row r="10" spans="1:27" x14ac:dyDescent="0.2">
      <c r="B10" s="130" t="s">
        <v>1146</v>
      </c>
      <c r="C10" s="80">
        <v>4854</v>
      </c>
      <c r="D10" s="7">
        <v>2799</v>
      </c>
      <c r="E10" s="7">
        <v>2055</v>
      </c>
      <c r="F10" s="7">
        <v>4696</v>
      </c>
      <c r="G10" s="7">
        <v>2646</v>
      </c>
      <c r="H10" s="7">
        <v>2050</v>
      </c>
      <c r="I10" s="103">
        <v>158</v>
      </c>
      <c r="J10" s="7">
        <v>-140</v>
      </c>
    </row>
    <row r="11" spans="1:27" x14ac:dyDescent="0.2">
      <c r="B11" s="7" t="s">
        <v>1147</v>
      </c>
      <c r="C11" s="80">
        <f>SUM(C12:C23)</f>
        <v>5063</v>
      </c>
      <c r="D11" s="7">
        <f t="shared" ref="D11:J11" si="0">SUM(D12:D23)</f>
        <v>2880</v>
      </c>
      <c r="E11" s="7">
        <f t="shared" si="0"/>
        <v>2183</v>
      </c>
      <c r="F11" s="7">
        <f t="shared" si="0"/>
        <v>4675</v>
      </c>
      <c r="G11" s="7">
        <f t="shared" si="0"/>
        <v>2682</v>
      </c>
      <c r="H11" s="7">
        <f t="shared" si="0"/>
        <v>1993</v>
      </c>
      <c r="I11" s="103">
        <f t="shared" si="0"/>
        <v>388</v>
      </c>
      <c r="J11" s="7">
        <f t="shared" si="0"/>
        <v>-132</v>
      </c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94">
        <v>-10</v>
      </c>
      <c r="AA11" s="94">
        <v>-132</v>
      </c>
    </row>
    <row r="12" spans="1:27" x14ac:dyDescent="0.2">
      <c r="B12" s="7" t="s">
        <v>1148</v>
      </c>
      <c r="C12" s="80">
        <v>322</v>
      </c>
      <c r="D12" s="7">
        <f>C12-E12</f>
        <v>174</v>
      </c>
      <c r="E12" s="165">
        <v>148</v>
      </c>
      <c r="F12" s="7">
        <v>298</v>
      </c>
      <c r="G12" s="7">
        <f>F12-H12</f>
        <v>180</v>
      </c>
      <c r="H12" s="160">
        <v>118</v>
      </c>
      <c r="I12" s="103">
        <f t="shared" ref="I12:I23" si="1">C12-F12</f>
        <v>24</v>
      </c>
      <c r="J12" s="7">
        <v>-13</v>
      </c>
    </row>
    <row r="13" spans="1:27" x14ac:dyDescent="0.2">
      <c r="B13" s="7" t="s">
        <v>1132</v>
      </c>
      <c r="C13" s="80">
        <v>316</v>
      </c>
      <c r="D13" s="7">
        <f t="shared" ref="D13:D23" si="2">C13-E13</f>
        <v>176</v>
      </c>
      <c r="E13" s="165">
        <v>140</v>
      </c>
      <c r="F13" s="7">
        <v>303</v>
      </c>
      <c r="G13" s="7">
        <f t="shared" ref="G13:G23" si="3">F13-H13</f>
        <v>190</v>
      </c>
      <c r="H13" s="160">
        <v>113</v>
      </c>
      <c r="I13" s="103">
        <f t="shared" si="1"/>
        <v>13</v>
      </c>
      <c r="J13" s="7">
        <v>-12</v>
      </c>
    </row>
    <row r="14" spans="1:27" x14ac:dyDescent="0.2">
      <c r="B14" s="7" t="s">
        <v>1133</v>
      </c>
      <c r="C14" s="80">
        <v>1008</v>
      </c>
      <c r="D14" s="7">
        <f t="shared" si="2"/>
        <v>535</v>
      </c>
      <c r="E14" s="165">
        <v>473</v>
      </c>
      <c r="F14" s="7">
        <v>1149</v>
      </c>
      <c r="G14" s="7">
        <f t="shared" si="3"/>
        <v>643</v>
      </c>
      <c r="H14" s="160">
        <v>506</v>
      </c>
      <c r="I14" s="103">
        <f t="shared" si="1"/>
        <v>-141</v>
      </c>
      <c r="J14" s="7">
        <v>-26</v>
      </c>
    </row>
    <row r="15" spans="1:27" x14ac:dyDescent="0.2">
      <c r="B15" s="7" t="s">
        <v>1134</v>
      </c>
      <c r="C15" s="80">
        <v>709</v>
      </c>
      <c r="D15" s="7">
        <f t="shared" si="2"/>
        <v>436</v>
      </c>
      <c r="E15" s="165">
        <v>273</v>
      </c>
      <c r="F15" s="7">
        <v>616</v>
      </c>
      <c r="G15" s="7">
        <f t="shared" si="3"/>
        <v>378</v>
      </c>
      <c r="H15" s="160">
        <v>238</v>
      </c>
      <c r="I15" s="103">
        <f t="shared" si="1"/>
        <v>93</v>
      </c>
      <c r="J15" s="7">
        <v>-2</v>
      </c>
    </row>
    <row r="16" spans="1:27" x14ac:dyDescent="0.2">
      <c r="B16" s="7" t="s">
        <v>1135</v>
      </c>
      <c r="C16" s="80">
        <v>420</v>
      </c>
      <c r="D16" s="7">
        <f t="shared" si="2"/>
        <v>246</v>
      </c>
      <c r="E16" s="165">
        <v>174</v>
      </c>
      <c r="F16" s="7">
        <v>307</v>
      </c>
      <c r="G16" s="7">
        <f t="shared" si="3"/>
        <v>191</v>
      </c>
      <c r="H16" s="160">
        <v>116</v>
      </c>
      <c r="I16" s="103">
        <f t="shared" si="1"/>
        <v>113</v>
      </c>
      <c r="J16" s="7">
        <v>-9</v>
      </c>
    </row>
    <row r="17" spans="2:20" x14ac:dyDescent="0.2">
      <c r="B17" s="7" t="s">
        <v>1136</v>
      </c>
      <c r="C17" s="80">
        <v>336</v>
      </c>
      <c r="D17" s="7">
        <f t="shared" si="2"/>
        <v>184</v>
      </c>
      <c r="E17" s="165">
        <v>152</v>
      </c>
      <c r="F17" s="7">
        <v>243</v>
      </c>
      <c r="G17" s="7">
        <f t="shared" si="3"/>
        <v>118</v>
      </c>
      <c r="H17" s="160">
        <v>125</v>
      </c>
      <c r="I17" s="103">
        <f t="shared" si="1"/>
        <v>93</v>
      </c>
      <c r="J17" s="7">
        <v>-6</v>
      </c>
    </row>
    <row r="18" spans="2:20" x14ac:dyDescent="0.2">
      <c r="B18" s="7" t="s">
        <v>1137</v>
      </c>
      <c r="C18" s="80">
        <v>358</v>
      </c>
      <c r="D18" s="7">
        <f t="shared" si="2"/>
        <v>220</v>
      </c>
      <c r="E18" s="165">
        <v>138</v>
      </c>
      <c r="F18" s="7">
        <v>276</v>
      </c>
      <c r="G18" s="7">
        <f t="shared" si="3"/>
        <v>145</v>
      </c>
      <c r="H18" s="160">
        <v>131</v>
      </c>
      <c r="I18" s="103">
        <f t="shared" si="1"/>
        <v>82</v>
      </c>
      <c r="J18" s="7">
        <v>-7</v>
      </c>
    </row>
    <row r="19" spans="2:20" x14ac:dyDescent="0.2">
      <c r="B19" s="7" t="s">
        <v>1138</v>
      </c>
      <c r="C19" s="80">
        <v>340</v>
      </c>
      <c r="D19" s="7">
        <f t="shared" si="2"/>
        <v>175</v>
      </c>
      <c r="E19" s="165">
        <v>165</v>
      </c>
      <c r="F19" s="7">
        <v>303</v>
      </c>
      <c r="G19" s="7">
        <f t="shared" si="3"/>
        <v>173</v>
      </c>
      <c r="H19" s="160">
        <v>130</v>
      </c>
      <c r="I19" s="103">
        <f t="shared" si="1"/>
        <v>37</v>
      </c>
      <c r="J19" s="7">
        <v>-13</v>
      </c>
    </row>
    <row r="20" spans="2:20" x14ac:dyDescent="0.2">
      <c r="B20" s="7" t="s">
        <v>1139</v>
      </c>
      <c r="C20" s="80">
        <v>309</v>
      </c>
      <c r="D20" s="7">
        <f t="shared" si="2"/>
        <v>179</v>
      </c>
      <c r="E20" s="165">
        <v>130</v>
      </c>
      <c r="F20" s="7">
        <v>285</v>
      </c>
      <c r="G20" s="7">
        <f t="shared" si="3"/>
        <v>166</v>
      </c>
      <c r="H20" s="160">
        <v>119</v>
      </c>
      <c r="I20" s="103">
        <f t="shared" si="1"/>
        <v>24</v>
      </c>
      <c r="J20" s="7">
        <v>-8</v>
      </c>
      <c r="T20" s="147"/>
    </row>
    <row r="21" spans="2:20" x14ac:dyDescent="0.2">
      <c r="B21" s="7" t="s">
        <v>1140</v>
      </c>
      <c r="C21" s="80">
        <v>410</v>
      </c>
      <c r="D21" s="7">
        <f t="shared" si="2"/>
        <v>289</v>
      </c>
      <c r="E21" s="165">
        <v>121</v>
      </c>
      <c r="F21" s="160">
        <v>334</v>
      </c>
      <c r="G21" s="7">
        <f t="shared" si="3"/>
        <v>188</v>
      </c>
      <c r="H21" s="160">
        <v>146</v>
      </c>
      <c r="I21" s="103">
        <f t="shared" si="1"/>
        <v>76</v>
      </c>
      <c r="J21" s="7">
        <v>-6</v>
      </c>
    </row>
    <row r="22" spans="2:20" x14ac:dyDescent="0.2">
      <c r="B22" s="7" t="s">
        <v>1141</v>
      </c>
      <c r="C22" s="80">
        <v>270</v>
      </c>
      <c r="D22" s="7">
        <f t="shared" si="2"/>
        <v>135</v>
      </c>
      <c r="E22" s="165">
        <v>135</v>
      </c>
      <c r="F22" s="160">
        <v>273</v>
      </c>
      <c r="G22" s="7">
        <f t="shared" si="3"/>
        <v>168</v>
      </c>
      <c r="H22" s="160">
        <v>105</v>
      </c>
      <c r="I22" s="103">
        <f t="shared" si="1"/>
        <v>-3</v>
      </c>
      <c r="J22" s="7">
        <v>-20</v>
      </c>
    </row>
    <row r="23" spans="2:20" ht="13.8" thickBot="1" x14ac:dyDescent="0.25">
      <c r="B23" s="9" t="s">
        <v>1142</v>
      </c>
      <c r="C23" s="161">
        <v>265</v>
      </c>
      <c r="D23" s="9">
        <f t="shared" si="2"/>
        <v>131</v>
      </c>
      <c r="E23" s="166">
        <v>134</v>
      </c>
      <c r="F23" s="157">
        <v>288</v>
      </c>
      <c r="G23" s="9">
        <f t="shared" si="3"/>
        <v>142</v>
      </c>
      <c r="H23" s="157">
        <v>146</v>
      </c>
      <c r="I23" s="121">
        <f t="shared" si="1"/>
        <v>-23</v>
      </c>
      <c r="J23" s="71">
        <v>-10</v>
      </c>
    </row>
    <row r="24" spans="2:20" x14ac:dyDescent="0.2">
      <c r="B24" s="127" t="s">
        <v>795</v>
      </c>
      <c r="C24" s="7"/>
      <c r="D24" s="7"/>
      <c r="E24" s="7"/>
      <c r="F24" s="7"/>
      <c r="G24" s="7"/>
      <c r="H24" s="7"/>
      <c r="I24" s="7"/>
      <c r="J24" s="7"/>
    </row>
    <row r="25" spans="2:20" x14ac:dyDescent="0.2">
      <c r="B25" s="127" t="s">
        <v>197</v>
      </c>
      <c r="C25" s="7"/>
      <c r="D25" s="7"/>
      <c r="E25" s="7"/>
      <c r="F25" s="7"/>
      <c r="G25" s="7"/>
      <c r="H25" s="7"/>
      <c r="I25" s="7"/>
      <c r="J25" s="7"/>
    </row>
  </sheetData>
  <mergeCells count="5">
    <mergeCell ref="I4:I5"/>
    <mergeCell ref="B4:B5"/>
    <mergeCell ref="C4:E4"/>
    <mergeCell ref="F4:H4"/>
    <mergeCell ref="J4:J5"/>
  </mergeCells>
  <phoneticPr fontId="4"/>
  <conditionalFormatting sqref="B7:B10">
    <cfRule type="cellIs" dxfId="2" priority="1" operator="equal">
      <formula>43468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CCFFCC"/>
    <pageSetUpPr fitToPage="1"/>
  </sheetPr>
  <dimension ref="A2:R27"/>
  <sheetViews>
    <sheetView zoomScaleSheetLayoutView="100" workbookViewId="0">
      <selection activeCell="B4" sqref="B4:J16"/>
    </sheetView>
  </sheetViews>
  <sheetFormatPr defaultColWidth="2.6640625" defaultRowHeight="13.2" x14ac:dyDescent="0.2"/>
  <cols>
    <col min="1" max="1" width="2.6640625" style="94" customWidth="1"/>
    <col min="2" max="2" width="8.88671875" style="94" customWidth="1"/>
    <col min="3" max="10" width="7.21875" style="94" customWidth="1"/>
    <col min="11" max="16" width="2.6640625" style="94"/>
    <col min="17" max="18" width="2.6640625" style="94" customWidth="1"/>
    <col min="19" max="16384" width="2.6640625" style="94"/>
  </cols>
  <sheetData>
    <row r="2" spans="1:17" x14ac:dyDescent="0.2">
      <c r="B2" s="144" t="s">
        <v>198</v>
      </c>
      <c r="J2" s="95"/>
    </row>
    <row r="3" spans="1:17" ht="2.1" customHeight="1" thickBot="1" x14ac:dyDescent="0.25">
      <c r="B3" s="144"/>
      <c r="J3" s="95"/>
    </row>
    <row r="4" spans="1:17" x14ac:dyDescent="0.2">
      <c r="A4" s="7"/>
      <c r="B4" s="208" t="s">
        <v>182</v>
      </c>
      <c r="C4" s="220" t="s">
        <v>199</v>
      </c>
      <c r="D4" s="223" t="s">
        <v>200</v>
      </c>
      <c r="E4" s="216" t="s">
        <v>204</v>
      </c>
      <c r="F4" s="223" t="s">
        <v>201</v>
      </c>
      <c r="G4" s="223" t="s">
        <v>202</v>
      </c>
      <c r="H4" s="216" t="s">
        <v>205</v>
      </c>
      <c r="I4" s="216" t="s">
        <v>206</v>
      </c>
      <c r="J4" s="216" t="s">
        <v>203</v>
      </c>
      <c r="K4" s="7"/>
    </row>
    <row r="5" spans="1:17" x14ac:dyDescent="0.2">
      <c r="A5" s="7"/>
      <c r="B5" s="219"/>
      <c r="C5" s="221"/>
      <c r="D5" s="224"/>
      <c r="E5" s="217"/>
      <c r="F5" s="224"/>
      <c r="G5" s="224"/>
      <c r="H5" s="217"/>
      <c r="I5" s="217"/>
      <c r="J5" s="217"/>
      <c r="K5" s="7"/>
    </row>
    <row r="6" spans="1:17" x14ac:dyDescent="0.2">
      <c r="A6" s="7"/>
      <c r="B6" s="209"/>
      <c r="C6" s="222"/>
      <c r="D6" s="218"/>
      <c r="E6" s="218"/>
      <c r="F6" s="218"/>
      <c r="G6" s="218"/>
      <c r="H6" s="218"/>
      <c r="I6" s="218"/>
      <c r="J6" s="218"/>
      <c r="K6" s="7"/>
    </row>
    <row r="7" spans="1:17" x14ac:dyDescent="0.2">
      <c r="B7" s="103"/>
      <c r="C7" s="7" t="s">
        <v>208</v>
      </c>
      <c r="D7" s="7" t="s">
        <v>207</v>
      </c>
      <c r="E7" s="7" t="s">
        <v>207</v>
      </c>
      <c r="F7" s="7" t="s">
        <v>207</v>
      </c>
      <c r="G7" s="7" t="s">
        <v>207</v>
      </c>
      <c r="H7" s="7" t="s">
        <v>207</v>
      </c>
      <c r="I7" s="7" t="s">
        <v>69</v>
      </c>
      <c r="J7" s="7" t="s">
        <v>207</v>
      </c>
    </row>
    <row r="8" spans="1:17" x14ac:dyDescent="0.2">
      <c r="B8" s="103" t="s">
        <v>1149</v>
      </c>
      <c r="C8" s="13">
        <v>6.5888029260510637</v>
      </c>
      <c r="D8" s="13">
        <v>12.665287514348154</v>
      </c>
      <c r="E8" s="13">
        <v>-6.0764845882970926</v>
      </c>
      <c r="F8" s="13">
        <v>31.2773587719924</v>
      </c>
      <c r="G8" s="13">
        <v>31.718341644995817</v>
      </c>
      <c r="H8" s="13">
        <v>-0.44098287300341765</v>
      </c>
      <c r="I8" s="7">
        <v>-296</v>
      </c>
      <c r="J8" s="13">
        <v>-8.4791927419407145</v>
      </c>
    </row>
    <row r="9" spans="1:17" x14ac:dyDescent="0.2">
      <c r="B9" s="131" t="s">
        <v>1150</v>
      </c>
      <c r="C9" s="13">
        <v>6.5</v>
      </c>
      <c r="D9" s="13">
        <v>12.3</v>
      </c>
      <c r="E9" s="13">
        <v>-5.8</v>
      </c>
      <c r="F9" s="13">
        <v>28.3</v>
      </c>
      <c r="G9" s="13">
        <v>29.3</v>
      </c>
      <c r="H9" s="13">
        <v>-0.9</v>
      </c>
      <c r="I9" s="7">
        <v>-176</v>
      </c>
      <c r="J9" s="13">
        <v>-7.9</v>
      </c>
      <c r="Q9" s="148"/>
    </row>
    <row r="10" spans="1:17" x14ac:dyDescent="0.2">
      <c r="B10" s="131" t="s">
        <v>1151</v>
      </c>
      <c r="C10" s="13">
        <v>6.3</v>
      </c>
      <c r="D10" s="13">
        <v>12.3</v>
      </c>
      <c r="E10" s="13">
        <v>-6.1</v>
      </c>
      <c r="F10" s="13">
        <v>29.3</v>
      </c>
      <c r="G10" s="13">
        <v>28.6</v>
      </c>
      <c r="H10" s="13">
        <v>0.7</v>
      </c>
      <c r="I10" s="7">
        <v>-163</v>
      </c>
      <c r="J10" s="13">
        <v>-6.4</v>
      </c>
    </row>
    <row r="11" spans="1:17" x14ac:dyDescent="0.2">
      <c r="B11" s="131" t="s">
        <v>1152</v>
      </c>
      <c r="C11" s="13">
        <v>6.2264800889125755</v>
      </c>
      <c r="D11" s="13">
        <v>13.544869003438212</v>
      </c>
      <c r="E11" s="13">
        <v>-7.3183889145256362</v>
      </c>
      <c r="F11" s="13">
        <v>31.548365711463092</v>
      </c>
      <c r="G11" s="13">
        <v>30.521451458803192</v>
      </c>
      <c r="H11" s="13">
        <v>1.0269142526598998</v>
      </c>
      <c r="I11" s="7">
        <v>-140</v>
      </c>
      <c r="J11" s="13">
        <v>-7.2013986832099519</v>
      </c>
    </row>
    <row r="12" spans="1:17" ht="13.8" thickBot="1" x14ac:dyDescent="0.25">
      <c r="B12" s="121" t="s">
        <v>1153</v>
      </c>
      <c r="C12" s="27">
        <v>5.8104456861047717</v>
      </c>
      <c r="D12" s="27">
        <v>14.1982109598384</v>
      </c>
      <c r="E12" s="27">
        <f>C12-D12</f>
        <v>-8.3877652737336277</v>
      </c>
      <c r="F12" s="27">
        <v>33.203483644185617</v>
      </c>
      <c r="G12" s="27">
        <v>30.6589543820991</v>
      </c>
      <c r="H12" s="27">
        <f>F12-G12</f>
        <v>2.5445292620865168</v>
      </c>
      <c r="I12" s="9">
        <v>-132</v>
      </c>
      <c r="J12" s="27">
        <v>-6.7089006059652156</v>
      </c>
    </row>
    <row r="13" spans="1:17" x14ac:dyDescent="0.2">
      <c r="B13" s="127" t="s">
        <v>794</v>
      </c>
      <c r="C13" s="7"/>
      <c r="D13" s="7"/>
      <c r="E13" s="7"/>
      <c r="F13" s="7"/>
      <c r="G13" s="7"/>
      <c r="H13" s="7"/>
      <c r="I13" s="7"/>
      <c r="J13" s="7"/>
    </row>
    <row r="14" spans="1:17" x14ac:dyDescent="0.2">
      <c r="B14" s="127" t="s">
        <v>1130</v>
      </c>
      <c r="C14" s="7"/>
      <c r="D14" s="7"/>
      <c r="E14" s="7"/>
      <c r="F14" s="7"/>
      <c r="G14" s="7"/>
      <c r="H14" s="7"/>
      <c r="I14" s="7"/>
      <c r="J14" s="7"/>
    </row>
    <row r="15" spans="1:17" x14ac:dyDescent="0.2">
      <c r="B15" s="127" t="s">
        <v>1129</v>
      </c>
      <c r="C15" s="7"/>
      <c r="D15" s="7"/>
      <c r="E15" s="7"/>
      <c r="F15" s="7"/>
      <c r="G15" s="7"/>
      <c r="H15" s="7"/>
      <c r="I15" s="7"/>
      <c r="J15" s="7"/>
    </row>
    <row r="16" spans="1:17" x14ac:dyDescent="0.2">
      <c r="B16" s="127" t="s">
        <v>897</v>
      </c>
      <c r="C16" s="7"/>
      <c r="D16" s="7"/>
      <c r="E16" s="7"/>
      <c r="F16" s="7"/>
      <c r="G16" s="7"/>
      <c r="H16" s="7"/>
      <c r="I16" s="7"/>
      <c r="J16" s="7"/>
    </row>
    <row r="27" spans="18:18" x14ac:dyDescent="0.2">
      <c r="R27" s="148"/>
    </row>
  </sheetData>
  <mergeCells count="9">
    <mergeCell ref="H4:H6"/>
    <mergeCell ref="I4:I6"/>
    <mergeCell ref="J4:J6"/>
    <mergeCell ref="B4:B6"/>
    <mergeCell ref="C4:C6"/>
    <mergeCell ref="D4:D6"/>
    <mergeCell ref="E4:E6"/>
    <mergeCell ref="F4:F6"/>
    <mergeCell ref="G4:G6"/>
  </mergeCells>
  <phoneticPr fontId="4"/>
  <conditionalFormatting sqref="B8">
    <cfRule type="cellIs" dxfId="1" priority="1" operator="equal">
      <formula>43468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20</vt:i4>
      </vt:variant>
    </vt:vector>
  </HeadingPairs>
  <TitlesOfParts>
    <vt:vector size="42" baseType="lpstr">
      <vt:lpstr>年度表</vt:lpstr>
      <vt:lpstr>7</vt:lpstr>
      <vt:lpstr>8</vt:lpstr>
      <vt:lpstr>9</vt:lpstr>
      <vt:lpstr>9 (2)</vt:lpstr>
      <vt:lpstr>10</vt:lpstr>
      <vt:lpstr>11</vt:lpstr>
      <vt:lpstr>12</vt:lpstr>
      <vt:lpstr>13</vt:lpstr>
      <vt:lpstr>14</vt:lpstr>
      <vt:lpstr>15</vt:lpstr>
      <vt:lpstr>16</vt:lpstr>
      <vt:lpstr>17様式⑧</vt:lpstr>
      <vt:lpstr>18</vt:lpstr>
      <vt:lpstr>19</vt:lpstr>
      <vt:lpstr>20</vt:lpstr>
      <vt:lpstr>21</vt:lpstr>
      <vt:lpstr>22</vt:lpstr>
      <vt:lpstr>23</vt:lpstr>
      <vt:lpstr>24</vt:lpstr>
      <vt:lpstr>25 </vt:lpstr>
      <vt:lpstr>自治会別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'17様式⑧'!Print_Area</vt:lpstr>
      <vt:lpstr>'18'!Print_Area</vt:lpstr>
      <vt:lpstr>'19'!Print_Area</vt:lpstr>
      <vt:lpstr>'20'!Print_Area</vt:lpstr>
      <vt:lpstr>'21'!Print_Area</vt:lpstr>
      <vt:lpstr>'22'!Print_Area</vt:lpstr>
      <vt:lpstr>'23'!Print_Area</vt:lpstr>
      <vt:lpstr>'24'!Print_Area</vt:lpstr>
      <vt:lpstr>'25 '!Print_Area</vt:lpstr>
      <vt:lpstr>'7'!Print_Area</vt:lpstr>
      <vt:lpstr>'8'!Print_Area</vt:lpstr>
      <vt:lpstr>'9'!Print_Area</vt:lpstr>
      <vt:lpstr>'9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2025-03-27T00:40:23Z</dcterms:modified>
</cp:coreProperties>
</file>